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ristin\"/>
    </mc:Choice>
  </mc:AlternateContent>
  <xr:revisionPtr revIDLastSave="0" documentId="13_ncr:1_{25D71F42-D735-4152-AEA5-259F44350478}" xr6:coauthVersionLast="45" xr6:coauthVersionMax="45" xr10:uidLastSave="{00000000-0000-0000-0000-000000000000}"/>
  <bookViews>
    <workbookView xWindow="-120" yWindow="-120" windowWidth="24240" windowHeight="13020" xr2:uid="{99B1EB55-116E-4CE7-A1ED-38A09589225C}"/>
  </bookViews>
  <sheets>
    <sheet name="PETTY CASH" sheetId="1" r:id="rId1"/>
    <sheet name="HKD" sheetId="2" r:id="rId2"/>
    <sheet name="PESO" sheetId="3" r:id="rId3"/>
    <sheet name="RMB" sheetId="4" r:id="rId4"/>
    <sheet name="TAIWAN" sheetId="5" r:id="rId5"/>
    <sheet name="CASH DOLLARS" sheetId="6" r:id="rId6"/>
    <sheet name="AUD" sheetId="7" r:id="rId7"/>
    <sheet name="BCA GIRO" sheetId="8" r:id="rId8"/>
    <sheet name="BCA GIRO 1" sheetId="9" r:id="rId9"/>
    <sheet name="MANDIRI GIRO" sheetId="10" r:id="rId10"/>
    <sheet name="PANIN GIRO" sheetId="11" r:id="rId11"/>
    <sheet name="PANIN USD" sheetId="12" r:id="rId1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57" i="1" l="1"/>
  <c r="F758" i="1" s="1"/>
  <c r="F759" i="1" s="1"/>
  <c r="F760" i="1" s="1"/>
  <c r="F761" i="1" s="1"/>
  <c r="F762" i="1" s="1"/>
  <c r="F763" i="1" s="1"/>
  <c r="F764" i="1" s="1"/>
  <c r="F765" i="1" s="1"/>
  <c r="F766" i="1" s="1"/>
  <c r="F767" i="1" s="1"/>
  <c r="F768" i="1" s="1"/>
  <c r="F769" i="1" s="1"/>
  <c r="F770" i="1" s="1"/>
  <c r="F771" i="1" s="1"/>
  <c r="F772" i="1" s="1"/>
  <c r="F773" i="1" s="1"/>
  <c r="F774" i="1" s="1"/>
  <c r="F775" i="1" s="1"/>
  <c r="F776" i="1" s="1"/>
  <c r="F777" i="1" s="1"/>
  <c r="F778" i="1" s="1"/>
  <c r="F779" i="1" s="1"/>
  <c r="F780" i="1" s="1"/>
  <c r="F781" i="1" s="1"/>
  <c r="F782" i="1" s="1"/>
  <c r="F783" i="1" s="1"/>
  <c r="F784" i="1" s="1"/>
  <c r="F785" i="1" s="1"/>
  <c r="F786" i="1" s="1"/>
  <c r="F787" i="1" s="1"/>
  <c r="F788" i="1" s="1"/>
  <c r="F789" i="1" s="1"/>
  <c r="F790" i="1" s="1"/>
  <c r="F791" i="1" s="1"/>
  <c r="F792" i="1" s="1"/>
  <c r="F793" i="1" s="1"/>
  <c r="F794" i="1" s="1"/>
  <c r="F795" i="1" s="1"/>
  <c r="F796" i="1" s="1"/>
  <c r="F797" i="1" s="1"/>
  <c r="F798" i="1" s="1"/>
  <c r="F799" i="1" s="1"/>
  <c r="F800" i="1" s="1"/>
  <c r="F801" i="1" s="1"/>
  <c r="F802" i="1" s="1"/>
  <c r="F803" i="1" s="1"/>
  <c r="F804" i="1" s="1"/>
  <c r="F805" i="1" s="1"/>
  <c r="F806" i="1" s="1"/>
  <c r="F807" i="1" s="1"/>
  <c r="F808" i="1" s="1"/>
  <c r="F809" i="1" s="1"/>
  <c r="F810" i="1" s="1"/>
  <c r="F811" i="1" s="1"/>
  <c r="F812" i="1" s="1"/>
  <c r="F813" i="1" s="1"/>
  <c r="F814" i="1" s="1"/>
  <c r="F815" i="1" s="1"/>
  <c r="F816" i="1" s="1"/>
  <c r="F817" i="1" s="1"/>
  <c r="F818" i="1" s="1"/>
  <c r="F819" i="1" s="1"/>
  <c r="F820" i="1" s="1"/>
  <c r="F821" i="1" s="1"/>
  <c r="F822" i="1" s="1"/>
  <c r="F823" i="1" s="1"/>
  <c r="F824" i="1" s="1"/>
  <c r="F825" i="1" s="1"/>
  <c r="F826" i="1" s="1"/>
  <c r="F827" i="1" s="1"/>
  <c r="F828" i="1" s="1"/>
  <c r="F829" i="1" s="1"/>
  <c r="F830" i="1" s="1"/>
  <c r="F831" i="1" s="1"/>
  <c r="F832" i="1" s="1"/>
  <c r="F833" i="1" s="1"/>
  <c r="F834" i="1" s="1"/>
  <c r="F835" i="1" s="1"/>
  <c r="F836" i="1" s="1"/>
  <c r="F837" i="1" s="1"/>
  <c r="F838" i="1" s="1"/>
  <c r="F839" i="1" s="1"/>
  <c r="F840" i="1" s="1"/>
  <c r="F841" i="1" s="1"/>
  <c r="F842" i="1" s="1"/>
  <c r="F843" i="1" s="1"/>
  <c r="F844" i="1" s="1"/>
  <c r="F845" i="1" s="1"/>
  <c r="F846" i="1" s="1"/>
  <c r="F847" i="1" s="1"/>
  <c r="F848" i="1" s="1"/>
  <c r="F849" i="1" s="1"/>
  <c r="F850" i="1" s="1"/>
  <c r="F851" i="1" s="1"/>
  <c r="F852" i="1" s="1"/>
  <c r="F853" i="1" s="1"/>
  <c r="F854" i="1" s="1"/>
  <c r="F855" i="1" s="1"/>
  <c r="F856" i="1" s="1"/>
  <c r="F857" i="1" s="1"/>
  <c r="F858" i="1" s="1"/>
  <c r="F859" i="1" s="1"/>
  <c r="F860" i="1" s="1"/>
  <c r="F861" i="1" s="1"/>
  <c r="F862" i="1" s="1"/>
  <c r="F863" i="1" s="1"/>
  <c r="F864" i="1" s="1"/>
  <c r="F865" i="1" s="1"/>
  <c r="F866" i="1" s="1"/>
  <c r="F867" i="1" s="1"/>
  <c r="F868" i="1" s="1"/>
  <c r="F869" i="1" s="1"/>
  <c r="F870" i="1" s="1"/>
  <c r="F871" i="1" s="1"/>
  <c r="F872" i="1" s="1"/>
  <c r="F873" i="1" s="1"/>
  <c r="F874" i="1" s="1"/>
  <c r="F875" i="1" s="1"/>
  <c r="F876" i="1" s="1"/>
  <c r="F877" i="1" s="1"/>
  <c r="F878" i="1" s="1"/>
  <c r="F879" i="1" s="1"/>
  <c r="F880" i="1" s="1"/>
  <c r="F881" i="1" s="1"/>
  <c r="F882" i="1" s="1"/>
  <c r="F883" i="1" s="1"/>
  <c r="F884" i="1" s="1"/>
  <c r="F885" i="1" s="1"/>
  <c r="F886" i="1" s="1"/>
  <c r="F887" i="1" s="1"/>
  <c r="G427" i="8"/>
  <c r="G428" i="8" s="1"/>
  <c r="G429" i="8" s="1"/>
  <c r="G430" i="8" s="1"/>
  <c r="G431" i="8" s="1"/>
  <c r="G432" i="8" s="1"/>
  <c r="G132" i="10" l="1"/>
  <c r="G131" i="10" l="1"/>
  <c r="G425" i="8"/>
  <c r="G426" i="8" s="1"/>
  <c r="G67" i="11"/>
  <c r="G68" i="11" s="1"/>
  <c r="G66" i="11" l="1"/>
  <c r="G421" i="8"/>
  <c r="G422" i="8" s="1"/>
  <c r="G423" i="8" s="1"/>
  <c r="G424" i="8" s="1"/>
  <c r="G420" i="8" l="1"/>
  <c r="G129" i="10" l="1"/>
  <c r="G130" i="10" s="1"/>
  <c r="G411" i="8" l="1"/>
  <c r="G412" i="8"/>
  <c r="G413" i="8" s="1"/>
  <c r="G414" i="8" s="1"/>
  <c r="G415" i="8" s="1"/>
  <c r="G416" i="8" s="1"/>
  <c r="G417" i="8" s="1"/>
  <c r="G418" i="8" s="1"/>
  <c r="G419" i="8" s="1"/>
  <c r="G128" i="10"/>
  <c r="G409" i="8" l="1"/>
  <c r="G410" i="8" s="1"/>
  <c r="G403" i="8" l="1"/>
  <c r="G125" i="10" l="1"/>
  <c r="G126" i="10"/>
  <c r="G127" i="10" s="1"/>
  <c r="E749" i="1"/>
  <c r="G124" i="10"/>
  <c r="F58" i="11" l="1"/>
  <c r="E58" i="11"/>
  <c r="G120" i="10"/>
  <c r="G121" i="10"/>
  <c r="G122" i="10" s="1"/>
  <c r="G123" i="10" s="1"/>
  <c r="F65" i="12" l="1"/>
  <c r="F51" i="12"/>
  <c r="E46" i="12"/>
  <c r="G46" i="12" s="1"/>
  <c r="G47" i="12" s="1"/>
  <c r="G48" i="12" s="1"/>
  <c r="G49" i="12" s="1"/>
  <c r="E51" i="12" l="1"/>
  <c r="G51" i="12" s="1"/>
  <c r="E58" i="12" s="1"/>
  <c r="G58" i="12" s="1"/>
  <c r="G59" i="12" s="1"/>
  <c r="E65" i="12" l="1"/>
  <c r="G65" i="12" s="1"/>
  <c r="G47" i="9"/>
  <c r="G48" i="9"/>
  <c r="G46" i="9"/>
  <c r="G38" i="9"/>
  <c r="G119" i="10"/>
  <c r="F76" i="11"/>
  <c r="F451" i="8"/>
  <c r="F372" i="8"/>
  <c r="F55" i="9" l="1"/>
  <c r="F145" i="10"/>
  <c r="F113" i="10"/>
  <c r="F54" i="4" l="1"/>
  <c r="F55" i="4" s="1"/>
  <c r="F40" i="9" l="1"/>
  <c r="E36" i="9"/>
  <c r="G36" i="9" s="1"/>
  <c r="G37" i="9" s="1"/>
  <c r="E40" i="9" l="1"/>
  <c r="G40" i="9" s="1"/>
  <c r="E45" i="9" s="1"/>
  <c r="G45" i="9" l="1"/>
  <c r="E55" i="9"/>
  <c r="G55" i="9" s="1"/>
  <c r="F46" i="11"/>
  <c r="F39" i="12"/>
  <c r="E34" i="12"/>
  <c r="E39" i="12" s="1"/>
  <c r="F79" i="10"/>
  <c r="F292" i="8"/>
  <c r="G39" i="12" l="1"/>
  <c r="G34" i="12"/>
  <c r="G35" i="12" s="1"/>
  <c r="G36" i="12" s="1"/>
  <c r="G37" i="12" s="1"/>
  <c r="E570" i="1"/>
  <c r="F31" i="9" l="1"/>
  <c r="G24" i="12" l="1"/>
  <c r="G25" i="12" s="1"/>
  <c r="G23" i="12"/>
  <c r="F211" i="8" l="1"/>
  <c r="F57" i="10"/>
  <c r="E406" i="1" l="1"/>
  <c r="F24" i="6" l="1"/>
  <c r="E22" i="12" l="1"/>
  <c r="G12" i="12"/>
  <c r="G13" i="12"/>
  <c r="G11" i="12"/>
  <c r="F17" i="11"/>
  <c r="E17" i="11"/>
  <c r="F128" i="8" l="1"/>
  <c r="E128" i="8"/>
  <c r="F27" i="12"/>
  <c r="E27" i="12"/>
  <c r="F28" i="11"/>
  <c r="F13" i="9"/>
  <c r="E13" i="9"/>
  <c r="F22" i="9"/>
  <c r="F31" i="10"/>
  <c r="E31" i="10"/>
  <c r="E210" i="1"/>
  <c r="D210" i="1"/>
  <c r="G128" i="8" l="1"/>
  <c r="G27" i="12"/>
  <c r="G31" i="10"/>
  <c r="F210" i="1"/>
  <c r="D216" i="1" s="1"/>
  <c r="D406" i="1" s="1"/>
  <c r="F406" i="1" s="1"/>
  <c r="G13" i="9"/>
  <c r="G22" i="12"/>
  <c r="F216" i="1" l="1"/>
  <c r="F217" i="1" s="1"/>
  <c r="F218" i="1" s="1"/>
  <c r="F219" i="1" s="1"/>
  <c r="F220" i="1" s="1"/>
  <c r="F221" i="1" s="1"/>
  <c r="F222" i="1" s="1"/>
  <c r="F223" i="1" s="1"/>
  <c r="F224" i="1" s="1"/>
  <c r="F225" i="1" s="1"/>
  <c r="F226" i="1" s="1"/>
  <c r="F227" i="1" s="1"/>
  <c r="F228" i="1" s="1"/>
  <c r="F229" i="1" s="1"/>
  <c r="F230" i="1" s="1"/>
  <c r="F231" i="1" s="1"/>
  <c r="F232" i="1" s="1"/>
  <c r="F233" i="1" s="1"/>
  <c r="F234" i="1" s="1"/>
  <c r="F235" i="1" s="1"/>
  <c r="F236" i="1" s="1"/>
  <c r="F237" i="1" s="1"/>
  <c r="F238" i="1" s="1"/>
  <c r="F239" i="1" s="1"/>
  <c r="F240" i="1" s="1"/>
  <c r="F241" i="1" s="1"/>
  <c r="F242" i="1" s="1"/>
  <c r="F243" i="1" s="1"/>
  <c r="F244" i="1" s="1"/>
  <c r="F245" i="1" s="1"/>
  <c r="F246" i="1" s="1"/>
  <c r="F247" i="1" s="1"/>
  <c r="F248" i="1" s="1"/>
  <c r="F249" i="1" s="1"/>
  <c r="F250" i="1" s="1"/>
  <c r="F251" i="1" s="1"/>
  <c r="F252" i="1" s="1"/>
  <c r="F253" i="1" s="1"/>
  <c r="F254" i="1" s="1"/>
  <c r="F255" i="1" s="1"/>
  <c r="F256" i="1" s="1"/>
  <c r="F257" i="1" s="1"/>
  <c r="F258" i="1" s="1"/>
  <c r="F259" i="1" s="1"/>
  <c r="F260" i="1" s="1"/>
  <c r="F261" i="1" s="1"/>
  <c r="F262" i="1" s="1"/>
  <c r="F263" i="1" s="1"/>
  <c r="F264" i="1" s="1"/>
  <c r="F265" i="1" s="1"/>
  <c r="F266" i="1" s="1"/>
  <c r="F267" i="1" s="1"/>
  <c r="F268" i="1" s="1"/>
  <c r="F269" i="1" s="1"/>
  <c r="F270" i="1" s="1"/>
  <c r="F271" i="1" s="1"/>
  <c r="F272" i="1" s="1"/>
  <c r="F273" i="1" s="1"/>
  <c r="F274" i="1" s="1"/>
  <c r="F275" i="1" s="1"/>
  <c r="F276" i="1" s="1"/>
  <c r="F277" i="1" s="1"/>
  <c r="F278" i="1" s="1"/>
  <c r="F279" i="1" s="1"/>
  <c r="F280" i="1" s="1"/>
  <c r="F281" i="1" s="1"/>
  <c r="F282" i="1" s="1"/>
  <c r="F283" i="1" s="1"/>
  <c r="F284" i="1" s="1"/>
  <c r="F285" i="1" s="1"/>
  <c r="F286" i="1" s="1"/>
  <c r="F287" i="1" s="1"/>
  <c r="F288" i="1" s="1"/>
  <c r="F289" i="1" s="1"/>
  <c r="F290" i="1" s="1"/>
  <c r="F291" i="1" s="1"/>
  <c r="F292" i="1" s="1"/>
  <c r="F293" i="1" s="1"/>
  <c r="F294" i="1" s="1"/>
  <c r="F295" i="1" s="1"/>
  <c r="F296" i="1" s="1"/>
  <c r="F297" i="1" s="1"/>
  <c r="F298" i="1" s="1"/>
  <c r="F299" i="1" s="1"/>
  <c r="F300" i="1" s="1"/>
  <c r="F301" i="1" s="1"/>
  <c r="F302" i="1" s="1"/>
  <c r="F303" i="1" s="1"/>
  <c r="F304" i="1" s="1"/>
  <c r="F305" i="1" s="1"/>
  <c r="F306" i="1" s="1"/>
  <c r="F307" i="1" s="1"/>
  <c r="F308" i="1" s="1"/>
  <c r="F309" i="1" s="1"/>
  <c r="F310" i="1" s="1"/>
  <c r="F311" i="1" s="1"/>
  <c r="F312" i="1" s="1"/>
  <c r="F313" i="1" s="1"/>
  <c r="F314" i="1" s="1"/>
  <c r="F315" i="1" s="1"/>
  <c r="F316" i="1" s="1"/>
  <c r="F317" i="1" s="1"/>
  <c r="F318" i="1" s="1"/>
  <c r="F319" i="1" s="1"/>
  <c r="F320" i="1" s="1"/>
  <c r="F321" i="1" s="1"/>
  <c r="F322" i="1" s="1"/>
  <c r="F323" i="1" s="1"/>
  <c r="F324" i="1" s="1"/>
  <c r="F325" i="1" s="1"/>
  <c r="F326" i="1" s="1"/>
  <c r="F327" i="1" s="1"/>
  <c r="F328" i="1" s="1"/>
  <c r="F329" i="1" s="1"/>
  <c r="F330" i="1" s="1"/>
  <c r="F331" i="1" s="1"/>
  <c r="F332" i="1" s="1"/>
  <c r="F333" i="1" s="1"/>
  <c r="F334" i="1" s="1"/>
  <c r="F335" i="1" s="1"/>
  <c r="F336" i="1" s="1"/>
  <c r="F337" i="1" s="1"/>
  <c r="F338" i="1" s="1"/>
  <c r="F339" i="1" s="1"/>
  <c r="F340" i="1" s="1"/>
  <c r="F341" i="1" s="1"/>
  <c r="F342" i="1" s="1"/>
  <c r="F343" i="1" s="1"/>
  <c r="F344" i="1" s="1"/>
  <c r="F345" i="1" s="1"/>
  <c r="F346" i="1" s="1"/>
  <c r="F347" i="1" s="1"/>
  <c r="F348" i="1" s="1"/>
  <c r="F349" i="1" s="1"/>
  <c r="F350" i="1" s="1"/>
  <c r="F351" i="1" s="1"/>
  <c r="F352" i="1" s="1"/>
  <c r="F353" i="1" s="1"/>
  <c r="F354" i="1" s="1"/>
  <c r="F355" i="1" s="1"/>
  <c r="F356" i="1" s="1"/>
  <c r="F357" i="1" s="1"/>
  <c r="F358" i="1" s="1"/>
  <c r="F359" i="1" s="1"/>
  <c r="F360" i="1" s="1"/>
  <c r="F361" i="1" s="1"/>
  <c r="F362" i="1" s="1"/>
  <c r="F363" i="1" s="1"/>
  <c r="F364" i="1" s="1"/>
  <c r="F365" i="1" s="1"/>
  <c r="F366" i="1" s="1"/>
  <c r="F367" i="1" s="1"/>
  <c r="F368" i="1" s="1"/>
  <c r="F369" i="1" s="1"/>
  <c r="F370" i="1" s="1"/>
  <c r="F371" i="1" s="1"/>
  <c r="F372" i="1" s="1"/>
  <c r="F373" i="1" s="1"/>
  <c r="F374" i="1" s="1"/>
  <c r="F375" i="1" s="1"/>
  <c r="F376" i="1" s="1"/>
  <c r="F377" i="1" s="1"/>
  <c r="F378" i="1" s="1"/>
  <c r="F379" i="1" s="1"/>
  <c r="F380" i="1" s="1"/>
  <c r="F381" i="1" s="1"/>
  <c r="F382" i="1" s="1"/>
  <c r="F383" i="1" s="1"/>
  <c r="F384" i="1" s="1"/>
  <c r="F385" i="1" s="1"/>
  <c r="F386" i="1" s="1"/>
  <c r="F387" i="1" s="1"/>
  <c r="F388" i="1" s="1"/>
  <c r="F389" i="1" s="1"/>
  <c r="F390" i="1" s="1"/>
  <c r="F391" i="1" s="1"/>
  <c r="F392" i="1" s="1"/>
  <c r="F393" i="1" s="1"/>
  <c r="F394" i="1" s="1"/>
  <c r="F395" i="1" s="1"/>
  <c r="F396" i="1" s="1"/>
  <c r="F397" i="1" s="1"/>
  <c r="F398" i="1" s="1"/>
  <c r="F399" i="1" s="1"/>
  <c r="F400" i="1" s="1"/>
  <c r="F401" i="1" s="1"/>
  <c r="F402" i="1" s="1"/>
  <c r="F403" i="1" s="1"/>
  <c r="F404" i="1" s="1"/>
  <c r="D412" i="1"/>
  <c r="G7" i="9"/>
  <c r="G8" i="9" s="1"/>
  <c r="G9" i="9" s="1"/>
  <c r="G10" i="9" s="1"/>
  <c r="G11" i="9" s="1"/>
  <c r="F412" i="1" l="1"/>
  <c r="F413" i="1" s="1"/>
  <c r="F414" i="1" s="1"/>
  <c r="F415" i="1" s="1"/>
  <c r="F416" i="1" s="1"/>
  <c r="F417" i="1" s="1"/>
  <c r="F418" i="1" s="1"/>
  <c r="F419" i="1" s="1"/>
  <c r="F420" i="1" s="1"/>
  <c r="F421" i="1" s="1"/>
  <c r="F422" i="1" s="1"/>
  <c r="F423" i="1" s="1"/>
  <c r="F424" i="1" s="1"/>
  <c r="F425" i="1" s="1"/>
  <c r="F426" i="1" s="1"/>
  <c r="F427" i="1" s="1"/>
  <c r="F428" i="1" s="1"/>
  <c r="F429" i="1" s="1"/>
  <c r="F430" i="1" s="1"/>
  <c r="F431" i="1" s="1"/>
  <c r="F432" i="1" s="1"/>
  <c r="F433" i="1" s="1"/>
  <c r="F434" i="1" s="1"/>
  <c r="F435" i="1" s="1"/>
  <c r="F436" i="1" s="1"/>
  <c r="F437" i="1" s="1"/>
  <c r="F438" i="1" s="1"/>
  <c r="F439" i="1" s="1"/>
  <c r="F440" i="1" s="1"/>
  <c r="F441" i="1" s="1"/>
  <c r="F442" i="1" s="1"/>
  <c r="F443" i="1" s="1"/>
  <c r="F444" i="1" s="1"/>
  <c r="F445" i="1" s="1"/>
  <c r="F446" i="1" s="1"/>
  <c r="F447" i="1" s="1"/>
  <c r="F448" i="1" s="1"/>
  <c r="F449" i="1" s="1"/>
  <c r="F450" i="1" s="1"/>
  <c r="F451" i="1" s="1"/>
  <c r="F452" i="1" s="1"/>
  <c r="F453" i="1" s="1"/>
  <c r="F454" i="1" s="1"/>
  <c r="F455" i="1" s="1"/>
  <c r="F456" i="1" s="1"/>
  <c r="F457" i="1" s="1"/>
  <c r="F458" i="1" s="1"/>
  <c r="F459" i="1" s="1"/>
  <c r="F460" i="1" s="1"/>
  <c r="F461" i="1" s="1"/>
  <c r="F462" i="1" s="1"/>
  <c r="F463" i="1" s="1"/>
  <c r="F464" i="1" s="1"/>
  <c r="F465" i="1" s="1"/>
  <c r="F466" i="1" s="1"/>
  <c r="F467" i="1" s="1"/>
  <c r="F468" i="1" s="1"/>
  <c r="F469" i="1" s="1"/>
  <c r="F470" i="1" s="1"/>
  <c r="F471" i="1" s="1"/>
  <c r="F472" i="1" s="1"/>
  <c r="F473" i="1" s="1"/>
  <c r="F474" i="1" s="1"/>
  <c r="F475" i="1" s="1"/>
  <c r="F476" i="1" s="1"/>
  <c r="F477" i="1" s="1"/>
  <c r="F478" i="1" s="1"/>
  <c r="F479" i="1" s="1"/>
  <c r="F480" i="1" s="1"/>
  <c r="F481" i="1" s="1"/>
  <c r="F482" i="1" s="1"/>
  <c r="F483" i="1" s="1"/>
  <c r="F484" i="1" s="1"/>
  <c r="F485" i="1" s="1"/>
  <c r="F486" i="1" s="1"/>
  <c r="F487" i="1" s="1"/>
  <c r="F488" i="1" s="1"/>
  <c r="F489" i="1" s="1"/>
  <c r="F490" i="1" s="1"/>
  <c r="F491" i="1" s="1"/>
  <c r="F492" i="1" s="1"/>
  <c r="F493" i="1" s="1"/>
  <c r="F494" i="1" s="1"/>
  <c r="F495" i="1" s="1"/>
  <c r="F496" i="1" s="1"/>
  <c r="F497" i="1" s="1"/>
  <c r="F498" i="1" s="1"/>
  <c r="F499" i="1" s="1"/>
  <c r="F500" i="1" s="1"/>
  <c r="F501" i="1" s="1"/>
  <c r="F502" i="1" s="1"/>
  <c r="F503" i="1" s="1"/>
  <c r="F504" i="1" s="1"/>
  <c r="F505" i="1" s="1"/>
  <c r="F506" i="1" s="1"/>
  <c r="F507" i="1" s="1"/>
  <c r="F508" i="1" s="1"/>
  <c r="F509" i="1" s="1"/>
  <c r="F510" i="1" s="1"/>
  <c r="F511" i="1" s="1"/>
  <c r="F512" i="1" s="1"/>
  <c r="F513" i="1" s="1"/>
  <c r="F514" i="1" s="1"/>
  <c r="F515" i="1" s="1"/>
  <c r="F516" i="1" s="1"/>
  <c r="F517" i="1" s="1"/>
  <c r="F518" i="1" s="1"/>
  <c r="F519" i="1" s="1"/>
  <c r="F520" i="1" s="1"/>
  <c r="F521" i="1" s="1"/>
  <c r="F522" i="1" s="1"/>
  <c r="F523" i="1" s="1"/>
  <c r="F524" i="1" s="1"/>
  <c r="F525" i="1" s="1"/>
  <c r="F526" i="1" s="1"/>
  <c r="F527" i="1" s="1"/>
  <c r="F528" i="1" s="1"/>
  <c r="F529" i="1" s="1"/>
  <c r="F530" i="1" s="1"/>
  <c r="F531" i="1" s="1"/>
  <c r="F532" i="1" s="1"/>
  <c r="F533" i="1" s="1"/>
  <c r="F534" i="1" s="1"/>
  <c r="F535" i="1" s="1"/>
  <c r="F536" i="1" s="1"/>
  <c r="F537" i="1" s="1"/>
  <c r="F538" i="1" s="1"/>
  <c r="F539" i="1" s="1"/>
  <c r="F540" i="1" s="1"/>
  <c r="F541" i="1" s="1"/>
  <c r="F542" i="1" s="1"/>
  <c r="F543" i="1" s="1"/>
  <c r="F544" i="1" s="1"/>
  <c r="F545" i="1" s="1"/>
  <c r="F546" i="1" s="1"/>
  <c r="F547" i="1" s="1"/>
  <c r="F548" i="1" s="1"/>
  <c r="F549" i="1" s="1"/>
  <c r="F550" i="1" s="1"/>
  <c r="F551" i="1" s="1"/>
  <c r="F552" i="1" s="1"/>
  <c r="F553" i="1" s="1"/>
  <c r="F554" i="1" s="1"/>
  <c r="F555" i="1" s="1"/>
  <c r="F556" i="1" s="1"/>
  <c r="D570" i="1"/>
  <c r="F570" i="1" s="1"/>
  <c r="D576" i="1" s="1"/>
  <c r="D749" i="1" s="1"/>
  <c r="F15" i="12"/>
  <c r="E15" i="12"/>
  <c r="G10" i="12"/>
  <c r="G5" i="11"/>
  <c r="G6" i="11" s="1"/>
  <c r="G7" i="11" s="1"/>
  <c r="G8" i="11" s="1"/>
  <c r="G9" i="11" s="1"/>
  <c r="G10" i="11" s="1"/>
  <c r="G11" i="11" s="1"/>
  <c r="G12" i="11" s="1"/>
  <c r="G13" i="11" s="1"/>
  <c r="G14" i="11" s="1"/>
  <c r="G15" i="11" s="1"/>
  <c r="G7" i="10"/>
  <c r="G8" i="10" s="1"/>
  <c r="G9" i="10" s="1"/>
  <c r="G10" i="10" s="1"/>
  <c r="G11" i="10" s="1"/>
  <c r="G12" i="10" s="1"/>
  <c r="G13" i="10" s="1"/>
  <c r="G14" i="10" s="1"/>
  <c r="G15" i="10" s="1"/>
  <c r="G16" i="10" s="1"/>
  <c r="G17" i="10" s="1"/>
  <c r="G18" i="10" s="1"/>
  <c r="G19" i="10" s="1"/>
  <c r="G20" i="10" s="1"/>
  <c r="G21" i="10" s="1"/>
  <c r="G22" i="10" s="1"/>
  <c r="G23" i="10" s="1"/>
  <c r="G24" i="10" s="1"/>
  <c r="G25" i="10" s="1"/>
  <c r="G26" i="10" s="1"/>
  <c r="G27" i="10" s="1"/>
  <c r="G28" i="10" s="1"/>
  <c r="G29" i="10" s="1"/>
  <c r="G4" i="8"/>
  <c r="G5" i="8" s="1"/>
  <c r="G6" i="8" s="1"/>
  <c r="G7" i="8" s="1"/>
  <c r="G8" i="8" s="1"/>
  <c r="G9" i="8" s="1"/>
  <c r="G10" i="8" s="1"/>
  <c r="G11" i="8" s="1"/>
  <c r="G12" i="8" s="1"/>
  <c r="G13" i="8" s="1"/>
  <c r="G14" i="8" s="1"/>
  <c r="G15" i="8" s="1"/>
  <c r="G16" i="8" s="1"/>
  <c r="G17" i="8" s="1"/>
  <c r="G18" i="8" s="1"/>
  <c r="G19" i="8" s="1"/>
  <c r="G20" i="8" s="1"/>
  <c r="G21" i="8" s="1"/>
  <c r="G22" i="8" s="1"/>
  <c r="G23" i="8" s="1"/>
  <c r="G24" i="8" s="1"/>
  <c r="G25" i="8" s="1"/>
  <c r="G26" i="8" s="1"/>
  <c r="G27" i="8" s="1"/>
  <c r="G28" i="8" s="1"/>
  <c r="G29" i="8" s="1"/>
  <c r="G30" i="8" s="1"/>
  <c r="G31" i="8" s="1"/>
  <c r="G32" i="8" s="1"/>
  <c r="G33" i="8" s="1"/>
  <c r="G34" i="8" s="1"/>
  <c r="G35" i="8" s="1"/>
  <c r="G36" i="8" s="1"/>
  <c r="G37" i="8" s="1"/>
  <c r="G38" i="8" s="1"/>
  <c r="G39" i="8" s="1"/>
  <c r="G40" i="8" s="1"/>
  <c r="G41" i="8" s="1"/>
  <c r="G42" i="8" s="1"/>
  <c r="G43" i="8" s="1"/>
  <c r="G44" i="8" s="1"/>
  <c r="G45" i="8" s="1"/>
  <c r="G46" i="8" s="1"/>
  <c r="G47" i="8" s="1"/>
  <c r="G48" i="8" s="1"/>
  <c r="G49" i="8" s="1"/>
  <c r="G50" i="8" s="1"/>
  <c r="G51" i="8" s="1"/>
  <c r="G52" i="8" s="1"/>
  <c r="G53" i="8" s="1"/>
  <c r="G54" i="8" s="1"/>
  <c r="G55" i="8" s="1"/>
  <c r="G56" i="8" s="1"/>
  <c r="G57" i="8" s="1"/>
  <c r="G58" i="8" s="1"/>
  <c r="G59" i="8" s="1"/>
  <c r="G60" i="8" s="1"/>
  <c r="G61" i="8" s="1"/>
  <c r="G62" i="8" s="1"/>
  <c r="G63" i="8" s="1"/>
  <c r="G64" i="8" s="1"/>
  <c r="G65" i="8" s="1"/>
  <c r="G66" i="8" s="1"/>
  <c r="G67" i="8" s="1"/>
  <c r="G68" i="8" s="1"/>
  <c r="G69" i="8" s="1"/>
  <c r="G70" i="8" s="1"/>
  <c r="G71" i="8" s="1"/>
  <c r="G72" i="8" s="1"/>
  <c r="G73" i="8" s="1"/>
  <c r="G74" i="8" s="1"/>
  <c r="G75" i="8" s="1"/>
  <c r="G76" i="8" s="1"/>
  <c r="G77" i="8" s="1"/>
  <c r="G78" i="8" s="1"/>
  <c r="G79" i="8" s="1"/>
  <c r="G80" i="8" s="1"/>
  <c r="G81" i="8" s="1"/>
  <c r="G82" i="8" s="1"/>
  <c r="G83" i="8" s="1"/>
  <c r="G84" i="8" s="1"/>
  <c r="G85" i="8" s="1"/>
  <c r="G86" i="8" s="1"/>
  <c r="G87" i="8" s="1"/>
  <c r="G88" i="8" s="1"/>
  <c r="G89" i="8" s="1"/>
  <c r="G90" i="8" s="1"/>
  <c r="G91" i="8" s="1"/>
  <c r="G92" i="8" s="1"/>
  <c r="G93" i="8" s="1"/>
  <c r="G94" i="8" s="1"/>
  <c r="G95" i="8" s="1"/>
  <c r="G96" i="8" s="1"/>
  <c r="G97" i="8" s="1"/>
  <c r="G98" i="8" s="1"/>
  <c r="G99" i="8" s="1"/>
  <c r="G100" i="8" s="1"/>
  <c r="G101" i="8" s="1"/>
  <c r="G102" i="8" s="1"/>
  <c r="G103" i="8" s="1"/>
  <c r="G104" i="8" s="1"/>
  <c r="G105" i="8" s="1"/>
  <c r="G106" i="8" s="1"/>
  <c r="G107" i="8" s="1"/>
  <c r="G108" i="8" s="1"/>
  <c r="G109" i="8" s="1"/>
  <c r="G110" i="8" s="1"/>
  <c r="G111" i="8" s="1"/>
  <c r="G112" i="8" s="1"/>
  <c r="G113" i="8" s="1"/>
  <c r="G114" i="8" s="1"/>
  <c r="G115" i="8" s="1"/>
  <c r="G116" i="8" s="1"/>
  <c r="G117" i="8" s="1"/>
  <c r="G118" i="8" s="1"/>
  <c r="G119" i="8" s="1"/>
  <c r="G120" i="8" s="1"/>
  <c r="G121" i="8" s="1"/>
  <c r="G122" i="8" s="1"/>
  <c r="G123" i="8" s="1"/>
  <c r="G124" i="8" s="1"/>
  <c r="G125" i="8" s="1"/>
  <c r="G126" i="8" s="1"/>
  <c r="E17" i="7"/>
  <c r="D17" i="7"/>
  <c r="F17" i="7" s="1"/>
  <c r="F4" i="7"/>
  <c r="E29" i="6"/>
  <c r="D29" i="6"/>
  <c r="F7" i="6"/>
  <c r="F8" i="6" s="1"/>
  <c r="F9" i="6" s="1"/>
  <c r="F10" i="6" s="1"/>
  <c r="F11" i="6" s="1"/>
  <c r="F12" i="6" s="1"/>
  <c r="F13" i="6" s="1"/>
  <c r="F14" i="6" s="1"/>
  <c r="F15" i="6" s="1"/>
  <c r="F16" i="6" s="1"/>
  <c r="F17" i="6" s="1"/>
  <c r="F18" i="6" s="1"/>
  <c r="F19" i="6" s="1"/>
  <c r="F20" i="6" s="1"/>
  <c r="F21" i="6" s="1"/>
  <c r="F22" i="6" s="1"/>
  <c r="F23" i="6" s="1"/>
  <c r="F5" i="6"/>
  <c r="E19" i="5"/>
  <c r="D19" i="5"/>
  <c r="F19" i="5" s="1"/>
  <c r="F5" i="5"/>
  <c r="F6" i="5" s="1"/>
  <c r="F4" i="5"/>
  <c r="G79" i="4"/>
  <c r="G78" i="4"/>
  <c r="G74" i="4"/>
  <c r="H72" i="4"/>
  <c r="E72" i="4"/>
  <c r="D72" i="4"/>
  <c r="H71" i="4"/>
  <c r="H70" i="4"/>
  <c r="H21" i="4"/>
  <c r="H20" i="4"/>
  <c r="H19" i="4"/>
  <c r="H18" i="4"/>
  <c r="H17" i="4"/>
  <c r="F5" i="4"/>
  <c r="F6" i="4" s="1"/>
  <c r="F7" i="4" s="1"/>
  <c r="F8" i="4" s="1"/>
  <c r="F9" i="4" s="1"/>
  <c r="F10" i="4" s="1"/>
  <c r="F11" i="4" s="1"/>
  <c r="F12" i="4" s="1"/>
  <c r="F13" i="4" s="1"/>
  <c r="F14" i="4" s="1"/>
  <c r="F15" i="4" s="1"/>
  <c r="F16" i="4" s="1"/>
  <c r="F17" i="4" s="1"/>
  <c r="F18" i="4" s="1"/>
  <c r="F19" i="4" s="1"/>
  <c r="F20" i="4" s="1"/>
  <c r="F21" i="4" s="1"/>
  <c r="F22" i="4" s="1"/>
  <c r="F23" i="4" s="1"/>
  <c r="F24" i="4" s="1"/>
  <c r="F25" i="4" s="1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41" i="4" s="1"/>
  <c r="F42" i="4" s="1"/>
  <c r="F43" i="4" s="1"/>
  <c r="F44" i="4" s="1"/>
  <c r="F45" i="4" s="1"/>
  <c r="F46" i="4" s="1"/>
  <c r="F47" i="4" s="1"/>
  <c r="F48" i="4" s="1"/>
  <c r="F49" i="4" s="1"/>
  <c r="F50" i="4" s="1"/>
  <c r="F51" i="4" s="1"/>
  <c r="F52" i="4" s="1"/>
  <c r="F53" i="4" s="1"/>
  <c r="E14" i="3"/>
  <c r="D14" i="3"/>
  <c r="F14" i="3" s="1"/>
  <c r="F5" i="3"/>
  <c r="F6" i="3" s="1"/>
  <c r="F576" i="1" l="1"/>
  <c r="F749" i="1"/>
  <c r="D755" i="1" s="1"/>
  <c r="F755" i="1" s="1"/>
  <c r="F756" i="1" s="1"/>
  <c r="F72" i="4"/>
  <c r="F557" i="1"/>
  <c r="F558" i="1" s="1"/>
  <c r="F559" i="1" s="1"/>
  <c r="F560" i="1" s="1"/>
  <c r="F561" i="1" s="1"/>
  <c r="F562" i="1" s="1"/>
  <c r="F563" i="1" s="1"/>
  <c r="F564" i="1" s="1"/>
  <c r="F565" i="1" s="1"/>
  <c r="F566" i="1" s="1"/>
  <c r="F567" i="1" s="1"/>
  <c r="F568" i="1" s="1"/>
  <c r="F577" i="1" s="1"/>
  <c r="F578" i="1" s="1"/>
  <c r="F579" i="1" s="1"/>
  <c r="F580" i="1" s="1"/>
  <c r="F581" i="1" s="1"/>
  <c r="F582" i="1" s="1"/>
  <c r="F583" i="1" s="1"/>
  <c r="F584" i="1" s="1"/>
  <c r="F585" i="1" s="1"/>
  <c r="F586" i="1" s="1"/>
  <c r="F587" i="1" s="1"/>
  <c r="F588" i="1" s="1"/>
  <c r="F589" i="1" s="1"/>
  <c r="F590" i="1" s="1"/>
  <c r="F591" i="1" s="1"/>
  <c r="F592" i="1" s="1"/>
  <c r="F593" i="1" s="1"/>
  <c r="F594" i="1" s="1"/>
  <c r="F595" i="1" s="1"/>
  <c r="F596" i="1" s="1"/>
  <c r="F597" i="1" s="1"/>
  <c r="F598" i="1" s="1"/>
  <c r="F599" i="1" s="1"/>
  <c r="F600" i="1" s="1"/>
  <c r="F601" i="1" s="1"/>
  <c r="F602" i="1" s="1"/>
  <c r="F603" i="1" s="1"/>
  <c r="F604" i="1" s="1"/>
  <c r="F605" i="1" s="1"/>
  <c r="F606" i="1" s="1"/>
  <c r="F607" i="1" s="1"/>
  <c r="F608" i="1" s="1"/>
  <c r="F609" i="1" s="1"/>
  <c r="F610" i="1" s="1"/>
  <c r="F611" i="1" s="1"/>
  <c r="F612" i="1" s="1"/>
  <c r="F613" i="1" s="1"/>
  <c r="F614" i="1" s="1"/>
  <c r="F615" i="1" s="1"/>
  <c r="F616" i="1" s="1"/>
  <c r="F617" i="1" s="1"/>
  <c r="F618" i="1" s="1"/>
  <c r="F619" i="1" s="1"/>
  <c r="F620" i="1" s="1"/>
  <c r="F621" i="1" s="1"/>
  <c r="F622" i="1" s="1"/>
  <c r="F623" i="1" s="1"/>
  <c r="F624" i="1" s="1"/>
  <c r="F625" i="1" s="1"/>
  <c r="F626" i="1" s="1"/>
  <c r="F627" i="1" s="1"/>
  <c r="F628" i="1" s="1"/>
  <c r="F629" i="1" s="1"/>
  <c r="F630" i="1" s="1"/>
  <c r="F631" i="1" s="1"/>
  <c r="F632" i="1" s="1"/>
  <c r="F633" i="1" s="1"/>
  <c r="F634" i="1" s="1"/>
  <c r="F635" i="1" s="1"/>
  <c r="F636" i="1" s="1"/>
  <c r="F637" i="1" s="1"/>
  <c r="F638" i="1" s="1"/>
  <c r="F639" i="1" s="1"/>
  <c r="F640" i="1" s="1"/>
  <c r="F641" i="1" s="1"/>
  <c r="F642" i="1" s="1"/>
  <c r="F643" i="1" s="1"/>
  <c r="F644" i="1" s="1"/>
  <c r="F645" i="1" s="1"/>
  <c r="F646" i="1" s="1"/>
  <c r="F647" i="1" s="1"/>
  <c r="F648" i="1" s="1"/>
  <c r="F649" i="1" s="1"/>
  <c r="F650" i="1" s="1"/>
  <c r="F651" i="1" s="1"/>
  <c r="F652" i="1" s="1"/>
  <c r="F653" i="1" s="1"/>
  <c r="F654" i="1" s="1"/>
  <c r="F655" i="1" s="1"/>
  <c r="F656" i="1" s="1"/>
  <c r="F657" i="1" s="1"/>
  <c r="F658" i="1" s="1"/>
  <c r="F659" i="1" s="1"/>
  <c r="F660" i="1" s="1"/>
  <c r="F661" i="1" s="1"/>
  <c r="F662" i="1" s="1"/>
  <c r="F663" i="1" s="1"/>
  <c r="F664" i="1" s="1"/>
  <c r="F665" i="1" s="1"/>
  <c r="F666" i="1" s="1"/>
  <c r="F667" i="1" s="1"/>
  <c r="F668" i="1" s="1"/>
  <c r="F669" i="1" s="1"/>
  <c r="F670" i="1" s="1"/>
  <c r="F671" i="1" s="1"/>
  <c r="F672" i="1" s="1"/>
  <c r="F673" i="1" s="1"/>
  <c r="F674" i="1" s="1"/>
  <c r="F675" i="1" s="1"/>
  <c r="F676" i="1" s="1"/>
  <c r="F677" i="1" s="1"/>
  <c r="F678" i="1" s="1"/>
  <c r="F679" i="1" s="1"/>
  <c r="F680" i="1" s="1"/>
  <c r="F681" i="1" s="1"/>
  <c r="F682" i="1" s="1"/>
  <c r="F683" i="1" s="1"/>
  <c r="F684" i="1" s="1"/>
  <c r="F685" i="1" s="1"/>
  <c r="F686" i="1" s="1"/>
  <c r="F687" i="1" s="1"/>
  <c r="F688" i="1" s="1"/>
  <c r="F689" i="1" s="1"/>
  <c r="F690" i="1" s="1"/>
  <c r="F691" i="1" s="1"/>
  <c r="F692" i="1" s="1"/>
  <c r="F693" i="1" s="1"/>
  <c r="F694" i="1" s="1"/>
  <c r="F695" i="1" s="1"/>
  <c r="F696" i="1" s="1"/>
  <c r="F697" i="1" s="1"/>
  <c r="F698" i="1" s="1"/>
  <c r="F699" i="1" s="1"/>
  <c r="F700" i="1" s="1"/>
  <c r="F701" i="1" s="1"/>
  <c r="F702" i="1" s="1"/>
  <c r="F703" i="1" s="1"/>
  <c r="F704" i="1" s="1"/>
  <c r="F705" i="1" s="1"/>
  <c r="F706" i="1" s="1"/>
  <c r="F707" i="1" s="1"/>
  <c r="F708" i="1" s="1"/>
  <c r="F709" i="1" s="1"/>
  <c r="F710" i="1" s="1"/>
  <c r="F711" i="1" s="1"/>
  <c r="F712" i="1" s="1"/>
  <c r="F713" i="1" s="1"/>
  <c r="F714" i="1" s="1"/>
  <c r="F715" i="1" s="1"/>
  <c r="F716" i="1" s="1"/>
  <c r="F717" i="1" s="1"/>
  <c r="F718" i="1" s="1"/>
  <c r="F719" i="1" s="1"/>
  <c r="F720" i="1" s="1"/>
  <c r="F721" i="1" s="1"/>
  <c r="F722" i="1" s="1"/>
  <c r="F723" i="1" s="1"/>
  <c r="F724" i="1" s="1"/>
  <c r="F725" i="1" s="1"/>
  <c r="F726" i="1" s="1"/>
  <c r="F727" i="1" s="1"/>
  <c r="F728" i="1" s="1"/>
  <c r="F729" i="1" s="1"/>
  <c r="F730" i="1" s="1"/>
  <c r="F731" i="1" s="1"/>
  <c r="F732" i="1" s="1"/>
  <c r="F733" i="1" s="1"/>
  <c r="F734" i="1" s="1"/>
  <c r="F735" i="1" s="1"/>
  <c r="F736" i="1" s="1"/>
  <c r="F737" i="1" s="1"/>
  <c r="F738" i="1" s="1"/>
  <c r="F739" i="1" s="1"/>
  <c r="F740" i="1" s="1"/>
  <c r="F741" i="1" s="1"/>
  <c r="F742" i="1" s="1"/>
  <c r="F743" i="1" s="1"/>
  <c r="F744" i="1" s="1"/>
  <c r="F745" i="1" s="1"/>
  <c r="F746" i="1" s="1"/>
  <c r="F747" i="1" s="1"/>
  <c r="F29" i="6"/>
  <c r="G15" i="12"/>
  <c r="E18" i="9"/>
  <c r="E36" i="10"/>
  <c r="E57" i="10" s="1"/>
  <c r="G57" i="10" s="1"/>
  <c r="E62" i="10" s="1"/>
  <c r="E79" i="10" s="1"/>
  <c r="G17" i="11"/>
  <c r="E22" i="11" s="1"/>
  <c r="E133" i="8"/>
  <c r="E211" i="8" s="1"/>
  <c r="G211" i="8" s="1"/>
  <c r="E216" i="8" s="1"/>
  <c r="E292" i="8" s="1"/>
  <c r="G75" i="4"/>
  <c r="E18" i="2"/>
  <c r="D18" i="2"/>
  <c r="F18" i="2" s="1"/>
  <c r="F4" i="2"/>
  <c r="F4" i="1"/>
  <c r="E918" i="1" l="1"/>
  <c r="G216" i="8"/>
  <c r="G217" i="8" s="1"/>
  <c r="G218" i="8" s="1"/>
  <c r="G219" i="8" s="1"/>
  <c r="G220" i="8" s="1"/>
  <c r="G221" i="8" s="1"/>
  <c r="G222" i="8" s="1"/>
  <c r="G223" i="8" s="1"/>
  <c r="G224" i="8" s="1"/>
  <c r="G225" i="8" s="1"/>
  <c r="G226" i="8" s="1"/>
  <c r="G227" i="8" s="1"/>
  <c r="G228" i="8" s="1"/>
  <c r="G229" i="8" s="1"/>
  <c r="G230" i="8" s="1"/>
  <c r="G231" i="8" s="1"/>
  <c r="G232" i="8" s="1"/>
  <c r="G233" i="8" s="1"/>
  <c r="G234" i="8" s="1"/>
  <c r="G235" i="8" s="1"/>
  <c r="G236" i="8" s="1"/>
  <c r="G237" i="8" s="1"/>
  <c r="G238" i="8" s="1"/>
  <c r="G239" i="8" s="1"/>
  <c r="G240" i="8" s="1"/>
  <c r="G241" i="8" s="1"/>
  <c r="G242" i="8" s="1"/>
  <c r="G243" i="8" s="1"/>
  <c r="G244" i="8" s="1"/>
  <c r="G245" i="8" s="1"/>
  <c r="G246" i="8" s="1"/>
  <c r="G247" i="8" s="1"/>
  <c r="G248" i="8" s="1"/>
  <c r="G249" i="8" s="1"/>
  <c r="G250" i="8" s="1"/>
  <c r="G251" i="8" s="1"/>
  <c r="G252" i="8" s="1"/>
  <c r="G253" i="8" s="1"/>
  <c r="G254" i="8" s="1"/>
  <c r="G255" i="8" s="1"/>
  <c r="G256" i="8" s="1"/>
  <c r="G257" i="8" s="1"/>
  <c r="G258" i="8" s="1"/>
  <c r="G259" i="8" s="1"/>
  <c r="G260" i="8" s="1"/>
  <c r="G261" i="8" s="1"/>
  <c r="G262" i="8" s="1"/>
  <c r="G263" i="8" s="1"/>
  <c r="G264" i="8" s="1"/>
  <c r="G265" i="8" s="1"/>
  <c r="G266" i="8" s="1"/>
  <c r="G267" i="8" s="1"/>
  <c r="G268" i="8" s="1"/>
  <c r="G269" i="8" s="1"/>
  <c r="G270" i="8" s="1"/>
  <c r="G271" i="8" s="1"/>
  <c r="G272" i="8" s="1"/>
  <c r="G273" i="8" s="1"/>
  <c r="G274" i="8" s="1"/>
  <c r="G275" i="8" s="1"/>
  <c r="G276" i="8" s="1"/>
  <c r="G277" i="8" s="1"/>
  <c r="G278" i="8" s="1"/>
  <c r="G279" i="8" s="1"/>
  <c r="G280" i="8" s="1"/>
  <c r="G281" i="8" s="1"/>
  <c r="G282" i="8" s="1"/>
  <c r="G283" i="8" s="1"/>
  <c r="G284" i="8" s="1"/>
  <c r="G285" i="8" s="1"/>
  <c r="G286" i="8" s="1"/>
  <c r="G287" i="8" s="1"/>
  <c r="G288" i="8" s="1"/>
  <c r="G289" i="8" s="1"/>
  <c r="G290" i="8" s="1"/>
  <c r="G292" i="8"/>
  <c r="E297" i="8" s="1"/>
  <c r="E372" i="8" s="1"/>
  <c r="G62" i="10"/>
  <c r="G63" i="10" s="1"/>
  <c r="G64" i="10" s="1"/>
  <c r="G65" i="10" s="1"/>
  <c r="G66" i="10" s="1"/>
  <c r="G67" i="10" s="1"/>
  <c r="G68" i="10" s="1"/>
  <c r="G69" i="10" s="1"/>
  <c r="G70" i="10" s="1"/>
  <c r="G71" i="10" s="1"/>
  <c r="G72" i="10" s="1"/>
  <c r="G73" i="10" s="1"/>
  <c r="G74" i="10" s="1"/>
  <c r="G75" i="10" s="1"/>
  <c r="G76" i="10" s="1"/>
  <c r="G77" i="10" s="1"/>
  <c r="G79" i="10"/>
  <c r="E84" i="10" s="1"/>
  <c r="E113" i="10" s="1"/>
  <c r="G133" i="8"/>
  <c r="G134" i="8" s="1"/>
  <c r="G135" i="8" s="1"/>
  <c r="G136" i="8" s="1"/>
  <c r="G137" i="8" s="1"/>
  <c r="G138" i="8" s="1"/>
  <c r="G139" i="8" s="1"/>
  <c r="G140" i="8" s="1"/>
  <c r="G141" i="8" s="1"/>
  <c r="G142" i="8" s="1"/>
  <c r="G143" i="8" s="1"/>
  <c r="G144" i="8" s="1"/>
  <c r="G145" i="8" s="1"/>
  <c r="G22" i="11"/>
  <c r="G23" i="11" s="1"/>
  <c r="G24" i="11" s="1"/>
  <c r="G25" i="11" s="1"/>
  <c r="G26" i="11" s="1"/>
  <c r="E28" i="11"/>
  <c r="G28" i="11" s="1"/>
  <c r="E33" i="11" s="1"/>
  <c r="E46" i="11" s="1"/>
  <c r="G18" i="9"/>
  <c r="G19" i="9" s="1"/>
  <c r="G20" i="9" s="1"/>
  <c r="E22" i="9"/>
  <c r="G22" i="9" s="1"/>
  <c r="E27" i="9" s="1"/>
  <c r="G36" i="10"/>
  <c r="G37" i="10" s="1"/>
  <c r="G38" i="10" s="1"/>
  <c r="G39" i="10" s="1"/>
  <c r="G40" i="10" s="1"/>
  <c r="G41" i="10" s="1"/>
  <c r="G42" i="10" s="1"/>
  <c r="G43" i="10" s="1"/>
  <c r="G44" i="10" s="1"/>
  <c r="G45" i="10" s="1"/>
  <c r="G46" i="10" s="1"/>
  <c r="G47" i="10" s="1"/>
  <c r="G48" i="10" s="1"/>
  <c r="G49" i="10" s="1"/>
  <c r="G50" i="10" s="1"/>
  <c r="G51" i="10" s="1"/>
  <c r="G52" i="10" s="1"/>
  <c r="G53" i="10" s="1"/>
  <c r="G54" i="10" s="1"/>
  <c r="G55" i="10" s="1"/>
  <c r="F5" i="1"/>
  <c r="G113" i="10" l="1"/>
  <c r="E118" i="10" s="1"/>
  <c r="G84" i="10"/>
  <c r="G85" i="10" s="1"/>
  <c r="G86" i="10" s="1"/>
  <c r="G87" i="10" s="1"/>
  <c r="G88" i="10" s="1"/>
  <c r="G89" i="10" s="1"/>
  <c r="G90" i="10" s="1"/>
  <c r="G91" i="10" s="1"/>
  <c r="G92" i="10" s="1"/>
  <c r="G93" i="10" s="1"/>
  <c r="G94" i="10" s="1"/>
  <c r="G95" i="10" s="1"/>
  <c r="G96" i="10" s="1"/>
  <c r="G97" i="10" s="1"/>
  <c r="G98" i="10" s="1"/>
  <c r="G99" i="10" s="1"/>
  <c r="G100" i="10" s="1"/>
  <c r="G101" i="10" s="1"/>
  <c r="G102" i="10" s="1"/>
  <c r="G103" i="10" s="1"/>
  <c r="G104" i="10" s="1"/>
  <c r="G105" i="10" s="1"/>
  <c r="G106" i="10" s="1"/>
  <c r="G107" i="10" s="1"/>
  <c r="G108" i="10" s="1"/>
  <c r="G109" i="10" s="1"/>
  <c r="G110" i="10" s="1"/>
  <c r="G111" i="10" s="1"/>
  <c r="G372" i="8"/>
  <c r="E377" i="8" s="1"/>
  <c r="G297" i="8"/>
  <c r="G298" i="8" s="1"/>
  <c r="G299" i="8" s="1"/>
  <c r="G300" i="8" s="1"/>
  <c r="G301" i="8" s="1"/>
  <c r="G302" i="8" s="1"/>
  <c r="G303" i="8" s="1"/>
  <c r="G304" i="8" s="1"/>
  <c r="G305" i="8" s="1"/>
  <c r="G306" i="8" s="1"/>
  <c r="G307" i="8" s="1"/>
  <c r="G308" i="8" s="1"/>
  <c r="G309" i="8" s="1"/>
  <c r="G310" i="8" s="1"/>
  <c r="G311" i="8" s="1"/>
  <c r="G312" i="8" s="1"/>
  <c r="G313" i="8" s="1"/>
  <c r="G314" i="8" s="1"/>
  <c r="G315" i="8" s="1"/>
  <c r="G316" i="8" s="1"/>
  <c r="G317" i="8" s="1"/>
  <c r="G318" i="8" s="1"/>
  <c r="G27" i="9"/>
  <c r="G28" i="9" s="1"/>
  <c r="G29" i="9" s="1"/>
  <c r="E31" i="9"/>
  <c r="G31" i="9" s="1"/>
  <c r="G33" i="11"/>
  <c r="G34" i="11" s="1"/>
  <c r="G35" i="11" s="1"/>
  <c r="G36" i="11" s="1"/>
  <c r="G37" i="11" s="1"/>
  <c r="G38" i="11" s="1"/>
  <c r="G39" i="11" s="1"/>
  <c r="G40" i="11" s="1"/>
  <c r="G41" i="11" s="1"/>
  <c r="G42" i="11" s="1"/>
  <c r="G43" i="11" s="1"/>
  <c r="G44" i="11" s="1"/>
  <c r="G46" i="11"/>
  <c r="E51" i="11" s="1"/>
  <c r="F6" i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  <c r="F180" i="1" s="1"/>
  <c r="F181" i="1" s="1"/>
  <c r="F182" i="1" s="1"/>
  <c r="F183" i="1" s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F195" i="1" s="1"/>
  <c r="F196" i="1" s="1"/>
  <c r="F197" i="1" s="1"/>
  <c r="F198" i="1" s="1"/>
  <c r="F199" i="1" s="1"/>
  <c r="F200" i="1" s="1"/>
  <c r="F201" i="1" s="1"/>
  <c r="F202" i="1" s="1"/>
  <c r="F203" i="1" s="1"/>
  <c r="F204" i="1" s="1"/>
  <c r="F205" i="1" s="1"/>
  <c r="F206" i="1" s="1"/>
  <c r="F207" i="1" s="1"/>
  <c r="F208" i="1" s="1"/>
  <c r="G146" i="8"/>
  <c r="G147" i="8" s="1"/>
  <c r="G148" i="8" s="1"/>
  <c r="G149" i="8" s="1"/>
  <c r="G150" i="8" s="1"/>
  <c r="G151" i="8" s="1"/>
  <c r="G152" i="8" s="1"/>
  <c r="G153" i="8" s="1"/>
  <c r="G154" i="8" s="1"/>
  <c r="G155" i="8" s="1"/>
  <c r="G156" i="8" s="1"/>
  <c r="G157" i="8" s="1"/>
  <c r="G158" i="8" s="1"/>
  <c r="G159" i="8" s="1"/>
  <c r="G160" i="8" s="1"/>
  <c r="G161" i="8" s="1"/>
  <c r="G162" i="8" s="1"/>
  <c r="G163" i="8" s="1"/>
  <c r="G164" i="8" s="1"/>
  <c r="G165" i="8" s="1"/>
  <c r="G166" i="8" s="1"/>
  <c r="G167" i="8" s="1"/>
  <c r="G168" i="8" s="1"/>
  <c r="G169" i="8" s="1"/>
  <c r="G170" i="8" s="1"/>
  <c r="G171" i="8" s="1"/>
  <c r="G172" i="8" s="1"/>
  <c r="G173" i="8" s="1"/>
  <c r="G174" i="8" s="1"/>
  <c r="G175" i="8" s="1"/>
  <c r="G176" i="8" s="1"/>
  <c r="G177" i="8" s="1"/>
  <c r="G178" i="8" s="1"/>
  <c r="G179" i="8" s="1"/>
  <c r="G180" i="8" s="1"/>
  <c r="G181" i="8" s="1"/>
  <c r="G182" i="8" s="1"/>
  <c r="G183" i="8" s="1"/>
  <c r="G184" i="8" s="1"/>
  <c r="G185" i="8" s="1"/>
  <c r="G186" i="8" s="1"/>
  <c r="G187" i="8" s="1"/>
  <c r="G188" i="8" s="1"/>
  <c r="G189" i="8" s="1"/>
  <c r="G190" i="8" s="1"/>
  <c r="G191" i="8" s="1"/>
  <c r="G192" i="8" s="1"/>
  <c r="G193" i="8" s="1"/>
  <c r="G194" i="8" s="1"/>
  <c r="G195" i="8" s="1"/>
  <c r="G196" i="8" s="1"/>
  <c r="G197" i="8" s="1"/>
  <c r="G198" i="8" s="1"/>
  <c r="G199" i="8" s="1"/>
  <c r="G200" i="8" s="1"/>
  <c r="G201" i="8" s="1"/>
  <c r="G202" i="8" s="1"/>
  <c r="G203" i="8" s="1"/>
  <c r="G204" i="8" s="1"/>
  <c r="G205" i="8" s="1"/>
  <c r="G206" i="8" s="1"/>
  <c r="G207" i="8" s="1"/>
  <c r="G208" i="8" s="1"/>
  <c r="G209" i="8" s="1"/>
  <c r="F918" i="1"/>
  <c r="G377" i="8" l="1"/>
  <c r="G378" i="8" s="1"/>
  <c r="G379" i="8" s="1"/>
  <c r="G380" i="8" s="1"/>
  <c r="G381" i="8" s="1"/>
  <c r="G382" i="8" s="1"/>
  <c r="G383" i="8" s="1"/>
  <c r="G384" i="8" s="1"/>
  <c r="G385" i="8" s="1"/>
  <c r="G386" i="8" s="1"/>
  <c r="G387" i="8" s="1"/>
  <c r="G388" i="8" s="1"/>
  <c r="G389" i="8" s="1"/>
  <c r="G390" i="8" s="1"/>
  <c r="G391" i="8" s="1"/>
  <c r="G392" i="8" s="1"/>
  <c r="G393" i="8" s="1"/>
  <c r="G394" i="8" s="1"/>
  <c r="G395" i="8" s="1"/>
  <c r="G396" i="8" s="1"/>
  <c r="G397" i="8" s="1"/>
  <c r="G398" i="8" s="1"/>
  <c r="G399" i="8" s="1"/>
  <c r="G400" i="8" s="1"/>
  <c r="G401" i="8" s="1"/>
  <c r="G402" i="8" s="1"/>
  <c r="G404" i="8" s="1"/>
  <c r="G405" i="8" s="1"/>
  <c r="G406" i="8" s="1"/>
  <c r="G407" i="8" s="1"/>
  <c r="G408" i="8" s="1"/>
  <c r="E451" i="8"/>
  <c r="G451" i="8" s="1"/>
  <c r="G51" i="11"/>
  <c r="G52" i="11" s="1"/>
  <c r="G53" i="11" s="1"/>
  <c r="G54" i="11" s="1"/>
  <c r="G55" i="11" s="1"/>
  <c r="G56" i="11" s="1"/>
  <c r="G58" i="11"/>
  <c r="E63" i="11" s="1"/>
  <c r="G118" i="10"/>
  <c r="E145" i="10"/>
  <c r="G145" i="10" s="1"/>
  <c r="G319" i="8"/>
  <c r="G320" i="8" s="1"/>
  <c r="G321" i="8" s="1"/>
  <c r="G322" i="8" s="1"/>
  <c r="G323" i="8" s="1"/>
  <c r="G324" i="8" s="1"/>
  <c r="G325" i="8" s="1"/>
  <c r="G326" i="8" s="1"/>
  <c r="G327" i="8" s="1"/>
  <c r="G328" i="8" s="1"/>
  <c r="G329" i="8" s="1"/>
  <c r="G63" i="11" l="1"/>
  <c r="G64" i="11" s="1"/>
  <c r="G65" i="11" s="1"/>
  <c r="E76" i="11"/>
  <c r="G76" i="11" s="1"/>
  <c r="G330" i="8"/>
  <c r="G331" i="8" s="1"/>
  <c r="G332" i="8" s="1"/>
  <c r="G333" i="8" s="1"/>
  <c r="G334" i="8" s="1"/>
  <c r="G335" i="8" s="1"/>
  <c r="G336" i="8" s="1"/>
  <c r="G337" i="8" s="1"/>
  <c r="G338" i="8" s="1"/>
  <c r="G339" i="8" s="1"/>
  <c r="G340" i="8" s="1"/>
  <c r="G341" i="8" s="1"/>
  <c r="G342" i="8" s="1"/>
  <c r="G343" i="8" s="1"/>
  <c r="G344" i="8" s="1"/>
  <c r="G345" i="8" s="1"/>
  <c r="G346" i="8" s="1"/>
  <c r="G347" i="8" s="1"/>
  <c r="G348" i="8" s="1"/>
  <c r="G349" i="8" s="1"/>
  <c r="G350" i="8" s="1"/>
  <c r="G351" i="8" s="1"/>
  <c r="G352" i="8" s="1"/>
  <c r="G353" i="8" s="1"/>
  <c r="G354" i="8" s="1"/>
  <c r="G355" i="8" s="1"/>
  <c r="G356" i="8" s="1"/>
  <c r="G357" i="8" s="1"/>
  <c r="G358" i="8" s="1"/>
  <c r="G359" i="8" s="1"/>
  <c r="G360" i="8" s="1"/>
  <c r="G361" i="8" s="1"/>
  <c r="G362" i="8" s="1"/>
  <c r="G363" i="8" s="1"/>
  <c r="G364" i="8" s="1"/>
  <c r="G365" i="8" s="1"/>
  <c r="G366" i="8" s="1"/>
  <c r="G367" i="8" s="1"/>
  <c r="G368" i="8" s="1"/>
  <c r="G369" i="8" s="1"/>
  <c r="G370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siti lulu</author>
  </authors>
  <commentList>
    <comment ref="E11" authorId="0" shapeId="0" xr:uid="{81DAA1F3-4503-4841-A7DF-1ED5C6F32A83}">
      <text>
        <r>
          <rPr>
            <sz val="9"/>
            <color indexed="81"/>
            <rFont val="Tahoma"/>
            <family val="2"/>
          </rPr>
          <t xml:space="preserve">Rate Rp 14.844,-
</t>
        </r>
      </text>
    </comment>
  </commentList>
</comments>
</file>

<file path=xl/sharedStrings.xml><?xml version="1.0" encoding="utf-8"?>
<sst xmlns="http://schemas.openxmlformats.org/spreadsheetml/2006/main" count="3167" uniqueCount="2570">
  <si>
    <t>Buku Besar - Petty cash</t>
  </si>
  <si>
    <t>Wilung - Kasbon</t>
  </si>
  <si>
    <t>Wilung - Pengembalian kasbon</t>
  </si>
  <si>
    <t>T O T A L</t>
  </si>
  <si>
    <t>PT. Mitsindo Visual Pratama</t>
  </si>
  <si>
    <t>MATA UANG HONGKONG DOLLARS</t>
  </si>
  <si>
    <t>Saldo Per awal Januari 2017</t>
  </si>
  <si>
    <t>TOTAL</t>
  </si>
  <si>
    <t xml:space="preserve"> </t>
  </si>
  <si>
    <t>12/OD/II-009</t>
  </si>
  <si>
    <t>o</t>
  </si>
  <si>
    <t>MATA UANG Philipine</t>
  </si>
  <si>
    <t>Saldo Awal Januari 2017</t>
  </si>
  <si>
    <t>11/04/2025</t>
  </si>
  <si>
    <t>25/OP/IV-030</t>
  </si>
  <si>
    <t>Wilung - By. Perjalanan dinas ke Philipine</t>
  </si>
  <si>
    <t>ok accurat</t>
  </si>
  <si>
    <t>25/08/2025</t>
  </si>
  <si>
    <t>25/OD/VIII-017</t>
  </si>
  <si>
    <t>Wilung - Pengembalian by. Perjalanan dinas ke philipne (cancel)</t>
  </si>
  <si>
    <t>MATA UANG China</t>
  </si>
  <si>
    <t>Saldo Awal Januari 2018</t>
  </si>
  <si>
    <t>VP-18/I/004A</t>
  </si>
  <si>
    <t>Tesla Elec Technology - PO-18/I/002A</t>
  </si>
  <si>
    <t>18/OP/I-059</t>
  </si>
  <si>
    <t>Wilung - By. makan, taxi, kereta, sewa monil dan by lain2 tanpa bon</t>
  </si>
  <si>
    <t>18/JV/II-012</t>
  </si>
  <si>
    <t>Diterima dr Petty Cash - 410 rate 2175.6</t>
  </si>
  <si>
    <t>18/JV/IV-006</t>
  </si>
  <si>
    <t>Diterima dr Petty Cash - 1000 rate 2195</t>
  </si>
  <si>
    <t>18/OP/IV-065</t>
  </si>
  <si>
    <t>Wilung - Pinjaman sementara</t>
  </si>
  <si>
    <t>18/JV/V-005</t>
  </si>
  <si>
    <t>Setoran ke Cash RMB - rmb 10000 rate 2220</t>
  </si>
  <si>
    <t>18/OP/V-043</t>
  </si>
  <si>
    <t>Wilung - Kasbon dinas china w/ pak slamet</t>
  </si>
  <si>
    <t>18/OD/V-012</t>
  </si>
  <si>
    <t>Wilung - Pengembalian kasbon dinas china</t>
  </si>
  <si>
    <t>18/OP/V-074</t>
  </si>
  <si>
    <t xml:space="preserve">Wilung - By. perjalanan dinas pak wilung w/ pak slamet </t>
  </si>
  <si>
    <t>18/JV/XI-010</t>
  </si>
  <si>
    <t>Diterima dr Petty Cash - rmb 7000 rate 2165</t>
  </si>
  <si>
    <t>18/OP/XI-073</t>
  </si>
  <si>
    <t>Wilung - By. Dinas china w/ pak slamet 11 nop s/d 16 nop 2018</t>
  </si>
  <si>
    <t>19/OP/IV-001A</t>
  </si>
  <si>
    <t>Wilung - Makan, minum, hotel, alat2 kep kantor, uang akomodasi husen &amp; rahman - dinas china tgl 18 s/d 22 maret 2019</t>
  </si>
  <si>
    <t>19/JV/VII-001</t>
  </si>
  <si>
    <t>Setoran Mandiri ke RMB = 2068 x RMB 20.000</t>
  </si>
  <si>
    <t>19/OP/VII-002</t>
  </si>
  <si>
    <t>Wilung - Kasbon U/ perjalanan ke Beijing</t>
  </si>
  <si>
    <t>clear</t>
  </si>
  <si>
    <t>19/OD/VII-004</t>
  </si>
  <si>
    <t>Wilung - Pengembalian kasbon perjalanan ke Beijing</t>
  </si>
  <si>
    <t>19/OP/VII-201</t>
  </si>
  <si>
    <t>Wilung - Perjalanan dinas ke Beijing</t>
  </si>
  <si>
    <t>19/JV/X-010</t>
  </si>
  <si>
    <t>Setoran Petty Cash ke RMB = 1997 x RMB 17.000</t>
  </si>
  <si>
    <t>19/OP/XI-163A</t>
  </si>
  <si>
    <t>Wilung - Perjalanan dinas ke Beijing (bln 10)</t>
  </si>
  <si>
    <t>19/JV/XI-012</t>
  </si>
  <si>
    <t>Setoran Petty Cash ke RMB = 2.016 x RMB 5.000</t>
  </si>
  <si>
    <t>19/OP/XII-025</t>
  </si>
  <si>
    <t>Wilung - Perjalanan dinas ke Beijing tgl 24/11/2019 - 29/11/2019</t>
  </si>
  <si>
    <t>23/JV/V-013A</t>
  </si>
  <si>
    <t>Setoran BCA Giro ke RMB 20.000 x Rate Rp 2.140 (Sahabat Valas)</t>
  </si>
  <si>
    <t>23/OPB/V-264</t>
  </si>
  <si>
    <t xml:space="preserve">Wilung -  Kasbon Perjalanan dinas ke china (RMB 20.000 x Rp 2.140) </t>
  </si>
  <si>
    <t>23/OD/VII-004A</t>
  </si>
  <si>
    <t>Wilung - Pengembalian kasbon perjalanan dinas ke China</t>
  </si>
  <si>
    <t>23/OP/VII-065</t>
  </si>
  <si>
    <t>Wilung - By. Perjalanan dinas ke China (Rate Rp 2.140)</t>
  </si>
  <si>
    <t>23/OP/VII-066</t>
  </si>
  <si>
    <t>Wilung - By. Traning di proyek China (Rate Rp 2.140)</t>
  </si>
  <si>
    <t>23/JV/VII-009</t>
  </si>
  <si>
    <t>Setoran BCA Giro ke RMB 3.000 x Rate Rp 2.125 (Sahabat Valas)</t>
  </si>
  <si>
    <t>23/OP/VII-108</t>
  </si>
  <si>
    <t>Slamet - Kasbon utk pak adriel ke Perjalanan dinas ke China (RMB 3.000 x Rp 2.125)</t>
  </si>
  <si>
    <t>23/OD/VIII-026</t>
  </si>
  <si>
    <t>Slamet - Pengembalian kasbon perjalanan dinas ke china (pak adriel)</t>
  </si>
  <si>
    <t>23/OP/VIII-212</t>
  </si>
  <si>
    <t>Adriel - By transportasi perjalanan dinas ke china</t>
  </si>
  <si>
    <t>23/OP/X-197A</t>
  </si>
  <si>
    <t>Wilung - Kasbon utk perjalanan dinas ke cina (Rate 2.125)</t>
  </si>
  <si>
    <t>24/OD/I-024</t>
  </si>
  <si>
    <t>24/OP/I-222</t>
  </si>
  <si>
    <t>Wilung - By. Perjalanan dinas ke China</t>
  </si>
  <si>
    <t>24/OP/V-183</t>
  </si>
  <si>
    <t>Wilung - By. Perjalanan dinas ke Tiongkok</t>
  </si>
  <si>
    <t>24/JV/IX-001</t>
  </si>
  <si>
    <t>Setoran BCA Giro ke RMB 20.000 x Rate Rp 2.100 (uang nya dari Pak Slamet)</t>
  </si>
  <si>
    <t>24/JV/XI-002</t>
  </si>
  <si>
    <t>Setoran BCA Giro ke RMB 20.000 x Rate Rp 2.100 (uang nya dari pak slamet)</t>
  </si>
  <si>
    <t>24/OP/XII-085</t>
  </si>
  <si>
    <t>24/JV/XII-006</t>
  </si>
  <si>
    <t>Setoran Petty Cash ke RMB 10.000 x Rate Rp 2.100 (uangnya dari Pak Slamet)</t>
  </si>
  <si>
    <t>25/OP/II-034</t>
  </si>
  <si>
    <t xml:space="preserve">Slamet - Kasbon </t>
  </si>
  <si>
    <t>25/OP/IV-031</t>
  </si>
  <si>
    <t>Wilung - By. Perjalanan dinas ke china</t>
  </si>
  <si>
    <t>Slamet - kasbon utk perjalanan dinas ke china</t>
  </si>
  <si>
    <t>25/OD/V-005</t>
  </si>
  <si>
    <t>Slamet - Pengembalian kasbon perjalanan dinas ke china</t>
  </si>
  <si>
    <t>25/OP/V-028</t>
  </si>
  <si>
    <t>Slamet - By. Perjalanan dinas ke China</t>
  </si>
  <si>
    <t>25/JV/VIII-008A</t>
  </si>
  <si>
    <t>Diterima dari kas kecil - Kas RMB (Rp 2.100)</t>
  </si>
  <si>
    <t>25/JV/VIII-013</t>
  </si>
  <si>
    <t>25/OP/IX-119</t>
  </si>
  <si>
    <t xml:space="preserve">Wilung - Kasbon utk perjalanan dinas ke cina </t>
  </si>
  <si>
    <t>25/OD/XI-008</t>
  </si>
  <si>
    <t>25/OP/XI-057</t>
  </si>
  <si>
    <t>Wilung - Biaya - biaya perjalanan dinas ke China</t>
  </si>
  <si>
    <t>25/OP/XI-058</t>
  </si>
  <si>
    <t>MATA UANG TAIWAN</t>
  </si>
  <si>
    <t>17/JV/II-006</t>
  </si>
  <si>
    <t>Diterima dr Petty Cash 55,000 rate 425</t>
  </si>
  <si>
    <t>17/OP/III-001A</t>
  </si>
  <si>
    <t>Wilung - By perjalanan ke taiwan w/ pak slamet - no bon tgl 15 feb s/d 22 feb 2017</t>
  </si>
  <si>
    <t>Buku Besar - Cash USD</t>
  </si>
  <si>
    <t>Saldo Awal Januari 2019</t>
  </si>
  <si>
    <t>Setoran Mandiri ke kas dolar = 14.160 x $ 16.000</t>
  </si>
  <si>
    <t>VP-19/VII/002</t>
  </si>
  <si>
    <t>Beijing Lema Technology, CO Ltd - PO-19/VI/016</t>
  </si>
  <si>
    <t>19/JV/IX-008</t>
  </si>
  <si>
    <t>Setoran Mandiri ke kas dolar = 14.125 x $ 7.350</t>
  </si>
  <si>
    <t>ok</t>
  </si>
  <si>
    <t>VP-19/X/021</t>
  </si>
  <si>
    <t>Beijing Lema Technology, CO Ltd - PO-19/VIII/003</t>
  </si>
  <si>
    <t>22/JV/III-006</t>
  </si>
  <si>
    <t>Setoran BCA Giro ke kas dolar = 14.420 x $ 10.000</t>
  </si>
  <si>
    <t>22/OP/VIII-243</t>
  </si>
  <si>
    <t>VP-22/VIII/027</t>
  </si>
  <si>
    <t>Beijing Lema Technology, CO Ltd - ID0320120619, ID0320021902, ID0320010601, ID0319090201</t>
  </si>
  <si>
    <t>VP-23/XI/024</t>
  </si>
  <si>
    <t>YIP Holdings Limited - No Faktur : IDP0323090702 - Byr USD 787,50 - PO-23/X/009</t>
  </si>
  <si>
    <t>VP-23/XI/023</t>
  </si>
  <si>
    <t>YIP Holdings Limited - No Faktur : IDP0323101101 - Byr USD 796,50 - PO-23/X/019</t>
  </si>
  <si>
    <t>23/OP/XII-065</t>
  </si>
  <si>
    <t>Wilung - Kasbon utk byr CYNAP</t>
  </si>
  <si>
    <t>23/OD/XII-010A</t>
  </si>
  <si>
    <t>VP-23/XII/013A</t>
  </si>
  <si>
    <t>BMER PTE LTD - No Faktur : INV 230498 (Rate Rp 15.470)</t>
  </si>
  <si>
    <t>23/OP/XII-066A</t>
  </si>
  <si>
    <t>Wilung - By. Perjalanan dinas ke Singapure</t>
  </si>
  <si>
    <t>24/JV/VIII-006</t>
  </si>
  <si>
    <t>Setoran Kas kecil ke Kas Dolar = Rate 15.680 x $ 100</t>
  </si>
  <si>
    <t>24/OP/VIII-172</t>
  </si>
  <si>
    <t>Bu Mei - Sumbangan Utk angpao Ebdesk (disuruh pak slamet)</t>
  </si>
  <si>
    <t>24/JV/XI-009A</t>
  </si>
  <si>
    <t>Setoran BCA ke Kas Dolar = Rate 16.000 x $ 700 (yg beli pak wilung)</t>
  </si>
  <si>
    <t>24/OPB/XI-130</t>
  </si>
  <si>
    <t>Wilung - Sumbangan Utk angpao (disuruh pak wilung)</t>
  </si>
  <si>
    <t>25/JV/VIII-006</t>
  </si>
  <si>
    <t>Diterima dari Kas uang USD - Panin USD</t>
  </si>
  <si>
    <t>Buku Besar - Cash AUD</t>
  </si>
  <si>
    <t>Saldo Januari 2019</t>
  </si>
  <si>
    <t>Buku Besar - Bank BCA MVP ( IDR )</t>
  </si>
  <si>
    <t>Diterima dari PANIN - BCA Giro</t>
  </si>
  <si>
    <t xml:space="preserve">BCA - kena biaya charge admin transfer setor ke Panin </t>
  </si>
  <si>
    <t>643 088 8941</t>
  </si>
  <si>
    <t>Buku Besar - Bank Mandiri MVP ( IDR )</t>
  </si>
  <si>
    <t>115 000 44 891 77</t>
  </si>
  <si>
    <t>Buku Besar - Bank PANIN (IDR)</t>
  </si>
  <si>
    <t>0765553838</t>
  </si>
  <si>
    <t xml:space="preserve">Panin - Kena charge admn byr BEIJING LEMA TECHNOLOGY CO.,LTD </t>
  </si>
  <si>
    <t>Buku Besar - Panin MVP ( USD )</t>
  </si>
  <si>
    <t>0766666666</t>
  </si>
  <si>
    <t>Tanggal</t>
  </si>
  <si>
    <t>No</t>
  </si>
  <si>
    <t>Keterangan</t>
  </si>
  <si>
    <t>USD</t>
  </si>
  <si>
    <t>Voucher</t>
  </si>
  <si>
    <t>Debet</t>
  </si>
  <si>
    <t>Kredit</t>
  </si>
  <si>
    <t>Saldo</t>
  </si>
  <si>
    <t>Saldo Per Awal Januari 2026</t>
  </si>
  <si>
    <t>ravena</t>
  </si>
  <si>
    <t>Saldo Awal Januari 2026</t>
  </si>
  <si>
    <t>Kristin - Byr org freelane a/n. Muhammad Yusuf (tgl 29/12/2025 s/d 04/01/2026)</t>
  </si>
  <si>
    <t>Slamet - Byr kartu kredit Bank Panin (By. Bensin, entertainent makan, dll)</t>
  </si>
  <si>
    <t>Kristin - Byr PT. Cipta Alpha Omega - Pembayaran biaya bongkar muat mitsindo - Pak yusuf (Bulan Desember 2025)</t>
  </si>
  <si>
    <t>Surya - Kasbon utk Proyek LED Binus Bandung</t>
  </si>
  <si>
    <t>Ferdi - Kasbon utk Proyek Bali</t>
  </si>
  <si>
    <t>Lily - Lemburan rakit kabinet indoor</t>
  </si>
  <si>
    <t>Rachman - Lemburan rakit kabinet indoor</t>
  </si>
  <si>
    <t>Iwan - Lemburan antar tamu setting LDBP Koprasi (SO 006746)</t>
  </si>
  <si>
    <t>Iwan - Lemburan Stadion bekasi (SO 006704)</t>
  </si>
  <si>
    <t>Iwan - Lemburan antar barang buat RDP (SO 006746)</t>
  </si>
  <si>
    <t>Iwan - lemburan antar barang BPJS Prabumulik (SO 006728) + antar barang ke stadion bekasi (SO 006704)</t>
  </si>
  <si>
    <t xml:space="preserve">Iwan - lemburan antar barang BPJS Prabumulik (SO 006728) </t>
  </si>
  <si>
    <t>SO 006746 - Slamet</t>
  </si>
  <si>
    <t>SO 006704 - Slamet</t>
  </si>
  <si>
    <t>SO 006728 - Slamet, SO 006704 - Slamet</t>
  </si>
  <si>
    <t>Iwan - Lemburan antar barang ke kementrian Bogor (SO 006741)</t>
  </si>
  <si>
    <t>SO 006741 - Lina</t>
  </si>
  <si>
    <t>Rachman - Lemburan antar barang ke kementrian Bogor (SO 006741)</t>
  </si>
  <si>
    <t>Lily - Lemburan antar barang ke kementrian Bogor (SO 006741)</t>
  </si>
  <si>
    <t>Iwan - Lemburan perbaikan indoor OJK Cirebon (SO 006675)</t>
  </si>
  <si>
    <t>SO 006675 - Slamet</t>
  </si>
  <si>
    <t>Lily - Lemburan perbaikan indoor OJK Cirebon (SO 006675)</t>
  </si>
  <si>
    <t>BEIJING LEMA TECHNOLOGY CO., LTD - No. Invoice IDP03251121001-P - Byr USD 19.007,25 (Rate Rp 16.765) - PO-25/XI/022, No. Invoice IDP03251128001-P - Byr USD 10.267,75 (Rate Rp 16.765) - PO-25/XII/005, No. Invoice IDP03251126001-P - Byr USD 15.799,55 (Rate Rp 16.765) - PO-25/XI/023, No Invoice IDP03251222001 - Byr USD 4.878,36 (Rate Rp 16.765) - PO-25/XII/024, No. Invoice IDP03251209001-P - Byr USD 4.564,10 + USD 26 (Rate Rp 16.765) - PO-25/XII/012, No Invoice IDP03251127002-P - Byr USD 9.313,50 (Rate Rp 16.765) - PO-25/XII/001</t>
  </si>
  <si>
    <t xml:space="preserve">Panin - Kena charge admn byr YIP Holdings Limited </t>
  </si>
  <si>
    <t>BG756302</t>
  </si>
  <si>
    <t>Iwan - Pengembalian kasbon</t>
  </si>
  <si>
    <t>Iwan - Byr ganti ban motor B 6227 UFK</t>
  </si>
  <si>
    <t>Iwan - Byr perpanjang STNK motor B 6227 UFK</t>
  </si>
  <si>
    <t>Iwan - Kasbon utk operasional</t>
  </si>
  <si>
    <t>Wilung - Pengembalian kasbon utk byr perpanjang STNK mobil honda brio B 2738 BRH</t>
  </si>
  <si>
    <t>Wilung - Kasbon utk byr perpanjang STNK mobil B 2738 BRH</t>
  </si>
  <si>
    <t>Agus Sugi - kasbon utk perbaikan proyek videotron OJK Cirebon</t>
  </si>
  <si>
    <t>Wilung - Kasbon utk jalan ke cirebon</t>
  </si>
  <si>
    <t>Herlambang - Beli kopi, sunglight, vixal, wipol, kamper, dll</t>
  </si>
  <si>
    <t>Ravena - Byr TIKI kirim dokumen ke Bapak Rifaie (SO 0066704) &amp; ke Ibu Arsita (SO 006728)</t>
  </si>
  <si>
    <t>PT. Gosho Mandiri Utama - Pengembalian kasbon utk byr member parkiran mobil dan motor</t>
  </si>
  <si>
    <t>Devita Asmara Putri - Byr Komisi No SO 006723</t>
  </si>
  <si>
    <t>Devi Supriyanti - Byr komisi No SO 006741</t>
  </si>
  <si>
    <t>Iwan - lemburan antar tamu ke bekasi dan bandara dan kegudang era prima</t>
  </si>
  <si>
    <t>Diterima dari Mandiri Giro</t>
  </si>
  <si>
    <t>Wilung - Pengembalian kasbon utk jalan ke cirebon</t>
  </si>
  <si>
    <t>Wilung - Byr isi e- toll</t>
  </si>
  <si>
    <t>Ferdi - Pengembalian kasbon</t>
  </si>
  <si>
    <t>Ferdi - By. Perjalanan dinas ke proyek BPJS Prabumulih (SO 006728)</t>
  </si>
  <si>
    <t>SO 0066728 - Slamet</t>
  </si>
  <si>
    <t>Suryadi - Pengembalian kasbon</t>
  </si>
  <si>
    <t>Gilang - By. Grab transport ke Proses instalasi IFP 86-110 inch (Pergudangan starhub)</t>
  </si>
  <si>
    <t>Sales pak slamet</t>
  </si>
  <si>
    <t xml:space="preserve">Joko - Pengembalian kasbon </t>
  </si>
  <si>
    <t>Ferdi - Kasbon utk Proyek Bali (SO 006645 - SO 006708)</t>
  </si>
  <si>
    <t>Jeni - Beli jack mini,dll (U/ TKDN)</t>
  </si>
  <si>
    <t>TKDN</t>
  </si>
  <si>
    <t>JD411538</t>
  </si>
  <si>
    <t>Diterima dari Petty Cash - Mandiri Giro</t>
  </si>
  <si>
    <t xml:space="preserve">Kristin - Byr BPJS Ketenagakerja bulan Januari 2026 </t>
  </si>
  <si>
    <t>Kristin - Byr BPJS Kesehatan bulan Januari 2026</t>
  </si>
  <si>
    <t xml:space="preserve">Kristin - Byr BPJS Ketenagakerja bulan Januari 2026 (Manager AP) </t>
  </si>
  <si>
    <t>Kristin - By. Pengelola gedung Ruko Puri Deltamas Blok I 46 - 47 per Jan 2026 - Des 2026</t>
  </si>
  <si>
    <t>Meytilien Cloudian (Odi) - By. Operasional (Bensin, toll, parkir) Meeting dgn PT. Diamond</t>
  </si>
  <si>
    <t>Jasuri - Pengembalian kasbon</t>
  </si>
  <si>
    <t>Jasuri - By. Operasional (Toll) ambil barang robot ke Ebides</t>
  </si>
  <si>
    <t>Jeni - Byr yayasan dompet Dhuafa</t>
  </si>
  <si>
    <t>Ravena - Byr TIKI kirim dokumen ke Ibu Anita (SO 006732 &amp; SO 006733)</t>
  </si>
  <si>
    <t>SO 006732 - SO 006733 - Slamet</t>
  </si>
  <si>
    <t>PT. Mitsindo Visual Pratama - Byr KPR BCA cicilan ke 56</t>
  </si>
  <si>
    <t>Kristin - Byr karangan bunga buat Pak Robert (Bos SAP) Coffee strada  (disuruh pak slamet)</t>
  </si>
  <si>
    <t>Jeni - Beli clenear tinner U/ TKDN</t>
  </si>
  <si>
    <t>Kristin - Byr air galon</t>
  </si>
  <si>
    <t>Saldo awal Januari 2026</t>
  </si>
  <si>
    <t>Kas Negara - PPh pasal 4 ayat 2 Bln Des'25 (PT. COMMETA NIAGA RAYA)</t>
  </si>
  <si>
    <t>Kas Negara - PPh pasal 23 Bln Des'25</t>
  </si>
  <si>
    <t xml:space="preserve">Kas Negara - PPh pasal 4 ayat 2 Bln Des'25 </t>
  </si>
  <si>
    <t>Kas Negara - PPh pasal 25 Bln Des'25</t>
  </si>
  <si>
    <t>Kas Negara - PPh pasal 25 Bln Sept'25</t>
  </si>
  <si>
    <t>Kas Negara - PPh pasal 25 Bln Nov'25</t>
  </si>
  <si>
    <t>Kas Negara - PPh pasal 25 Bln Okt'25</t>
  </si>
  <si>
    <t>Kas Negara - PPh pasal 21 Bln Des'25</t>
  </si>
  <si>
    <t>Agus Sugi - Pengembalian kasbon</t>
  </si>
  <si>
    <t>Kristin - Byr org freelane A/n. Charlie (tgl 29/12/2025 s/d 04/01/2026)</t>
  </si>
  <si>
    <t>Kristin - Byr org freelane A/n. Charlie (tgl 05/01/2026 s/d 09/01/2026)</t>
  </si>
  <si>
    <t>Absori - Kasbon utk proyek Maumere</t>
  </si>
  <si>
    <t>Iwan - Byr ganti ban mobil dalam B 9246 UAT</t>
  </si>
  <si>
    <t>VP-26/I/011</t>
  </si>
  <si>
    <t>PT. Cipta Alpha Omega - No Faktur : INV-CAO/25/12/001B, INV-CAO/25/12/001A</t>
  </si>
  <si>
    <t>VP-26/I/014</t>
  </si>
  <si>
    <t>PT. Isemc Teknologi Indonesia - No Faktur : INV-ITI/25/XII/409</t>
  </si>
  <si>
    <t>VP-26/I/010</t>
  </si>
  <si>
    <t>PT. Atoz Mega Indonesia - No Faktur : INV-F/25-XI/0901</t>
  </si>
  <si>
    <t>VP-26/I/012</t>
  </si>
  <si>
    <t>CV. Metro Internusa - No Faktur : 00053/MI/26</t>
  </si>
  <si>
    <t>VP-26/I/009</t>
  </si>
  <si>
    <t>PT. Santoso Sleman Logistik - No Faktur : 34/XII/MVP/2025, 31, 33, 38, 37,32, 36,35 dan 39/I/MVP/2026, 40/I/MVP/2026</t>
  </si>
  <si>
    <t>VP-26/I/013</t>
  </si>
  <si>
    <t>PT. Gosho Mandiri Utama - No Faktur : INV-GMU/26/01/005, INV-GMU/25/12/007, INV-GMU/25/12/022, INV-GMU/25/12/025, INV-GMU/25/12/019</t>
  </si>
  <si>
    <t>VP-26/I/005</t>
  </si>
  <si>
    <t>PT. Gosho Mandiri Utama - No Faktur : INV-GMU/26/01/004</t>
  </si>
  <si>
    <t>VP-26/I/002</t>
  </si>
  <si>
    <t>PT. Gosho Mandiri Utama - No Faktur : INV-GMU/26/01/001</t>
  </si>
  <si>
    <t>VP-26/I/003</t>
  </si>
  <si>
    <t>VP-26/I/004</t>
  </si>
  <si>
    <t>Jeni - Beli brg custom kabel srata + connector &amp; Connector RJ 45 (disuruh pak wilung)</t>
  </si>
  <si>
    <t>Jeni - beli kabel Eyebolt Panjang 10 x 150 (U/ TKDN)</t>
  </si>
  <si>
    <t>Jeni - Byr listrik &amp; Pam (MVP) bulan Jan'26</t>
  </si>
  <si>
    <t>Jeni - Byr listrik &amp; Pam (Gudang Indah Starhub) bulan Jan'26</t>
  </si>
  <si>
    <t>Wilung - Byr Fristmedia &amp; Hp XL bulan Jan'26</t>
  </si>
  <si>
    <t>Kristin - Byr org freelane a/n. Muhammad Yusuf (tgl 05/01/2026 s/d 11/01/2026)</t>
  </si>
  <si>
    <t>Slamet - By. Klaim (Entertainent makan, bensin, dll)</t>
  </si>
  <si>
    <t>Arvina - Byr sumbangan uang denda telat U/Bagus (dirawat rumah sakit sumber waras)</t>
  </si>
  <si>
    <t>Iwan - Lemburan antar pak wilung</t>
  </si>
  <si>
    <t>Billy - By. Perjalanan dinas ke Lampung (2 hari)</t>
  </si>
  <si>
    <t>Billy - Kasbon utk OPR perjalanan dinas ke Lampung</t>
  </si>
  <si>
    <t>Billy</t>
  </si>
  <si>
    <t>Wilung - Kasbon utk by. Klaim entertainent makan, dll</t>
  </si>
  <si>
    <t>Wilung - Pengembalian kasbon utk byr perpanjang STNK mobil B 2738 BRH</t>
  </si>
  <si>
    <t>Wilung - Pengembalian kasbon utk by. Klaim entertainent makan, dll</t>
  </si>
  <si>
    <t>Wilung - By. Klaim (Entertainent makan, bensin, dll)</t>
  </si>
  <si>
    <t>Annisa - Beli konsumsi utk meeting tgl 05/01/2026, 08/01/2026 dan 09/01/2026</t>
  </si>
  <si>
    <t>Bu Mei - Byr telp kantor, hp pak wilung dan hp pak slamet</t>
  </si>
  <si>
    <t>SO 006732 - Slamet</t>
  </si>
  <si>
    <t>SO 006704 - Slamet, SO 006728 - Slamet</t>
  </si>
  <si>
    <t>Iwan - Lemburan nyiapin barang binus bandung (SO 006732)</t>
  </si>
  <si>
    <t>Suryadi - By. Perjalanan dinas ke Proyek Binus Bandung (SO 006732)</t>
  </si>
  <si>
    <t>Iwan - Lemburan ambil barang install IFP (SO 006721)</t>
  </si>
  <si>
    <t>Joko - Lemburan ambil barang install IFP (SO 006721)</t>
  </si>
  <si>
    <t>Gilang - Lemburan ambil barang install IFP (SO 006721)</t>
  </si>
  <si>
    <t>Jeni - Lemburan ambil barang install IFP (SO 006721)</t>
  </si>
  <si>
    <t>SO 006721 - Slamet</t>
  </si>
  <si>
    <t>Bu Odi</t>
  </si>
  <si>
    <t>Gilang - Lemburan setting IFP 98" (SO 006721)</t>
  </si>
  <si>
    <t>Iwan - Lemburan antar IFP 110" + 89" kemham tanah abang (SO 006721)</t>
  </si>
  <si>
    <t>Lily - Lemburan antar IFP 110" + 89" kemham tanah abang (SO 006721)</t>
  </si>
  <si>
    <t>Iwan - Lemburan antar barang IFW Pusdiklat Salemba (SO 006721)</t>
  </si>
  <si>
    <t>Lily - Lemburan antar barang IFW Pusdiklat Salemba (SO 006721)</t>
  </si>
  <si>
    <t>Gilang - Lemburan antar barang IFW Pusdiklat Salemba  (SO 006721)</t>
  </si>
  <si>
    <t>Sugeng - Lemburan siapin barang U/LBP (SO 006721)</t>
  </si>
  <si>
    <t>Sugeng - Lemburan siapin barang kemham tanah abang (SO 006721)</t>
  </si>
  <si>
    <t>Joko - Lemburan antar barang IFW Pusdiklat Salemba  (SO 006721)</t>
  </si>
  <si>
    <t>Jeni - Lemburan antar barang IFW Pusdiklat Salemba  (SO 006721)</t>
  </si>
  <si>
    <t>Agus Sugi - By. Perjalanan dinas ke Proyek OJK Cirebon (Perbaikan - SO 006675)</t>
  </si>
  <si>
    <t>Agus Sugi - Lemburan Proyek OJK Cirebon (Perbaikan - SO 006675)</t>
  </si>
  <si>
    <t>Rachman - Lemburan Proyek OJK Cirebon (Perbaikan - SO 006675)</t>
  </si>
  <si>
    <t>Absori - Lemburan Proyek OJK Cirebon (Perbaikan - SO 00675)</t>
  </si>
  <si>
    <t>Charlie - Lemburan antar IFP 110" + 89" kemham tanah abang (SO 006721)</t>
  </si>
  <si>
    <t>Charlie - Lemburan antar barang IFW Pusdiklat Salemba (SO 006721)</t>
  </si>
  <si>
    <t>Nana - Beli kabel supreme NYY 5 x 6 mm (Proyek Binus Paskal Bandung - SO 006732)</t>
  </si>
  <si>
    <t>Iwan - Lemburan antar IFP kemhan tanah abang (SO 006721)</t>
  </si>
  <si>
    <t>Rachman - Lemburan antar IFP kemhan tanah abang (SO 006721)</t>
  </si>
  <si>
    <t>Lily - Lemburan antar IFP kemhan tanah abang (SO 006721)</t>
  </si>
  <si>
    <t>Iwan - By. Operasional (Bensin, toll, parkir) ke Mangala (SO 006719), Proyek DJP (Perbaikan - SO 006695), Proyek Binus (SO 006732), Proyek salemba (SO 006721)</t>
  </si>
  <si>
    <t>SO 006719 - Slamet, SO 006695 - Slamet, SO 006721 - Slamet, SO 006732 - Slamet</t>
  </si>
  <si>
    <t>Syaiful Malik - By. Operasional (Bensin) kekunjungan resseler</t>
  </si>
  <si>
    <t>Rachman - Lemburan rakit IFW 86" di starhub (SO 006721)</t>
  </si>
  <si>
    <t>Lily - Lemburan rakit IFW 86" di starhub (SO 006721)</t>
  </si>
  <si>
    <t>Iwan - Lemburan instalasi unit di kementerian pertahanan (SO 006721)</t>
  </si>
  <si>
    <t>Gilang - Lemburan instalasi unit di kementerian pertahanan (SO 006721)</t>
  </si>
  <si>
    <t>Lily - Kasbon utk proyek OJK Cirebon</t>
  </si>
  <si>
    <t>Ferdi - Kasbon utk proyek Bali</t>
  </si>
  <si>
    <t>Arvina - Beli konsumsi utk meeting tgl 13/01/2026</t>
  </si>
  <si>
    <t>Agnes - Beli alat listrik RCBO Iphase 20A 30 mA dan rel mcb 3 phase (disuruh pak wilung)</t>
  </si>
  <si>
    <t>Joko - Lemburan rakit IFW 86" di starhub (SO 006721)</t>
  </si>
  <si>
    <t>Charlie - Lemburan rakit IFW 86" di starhub (SO 006721)</t>
  </si>
  <si>
    <t>Charlie - Lemburan instalasi unit di kementerian pertahanan (SO 006721)</t>
  </si>
  <si>
    <t>Rachman - Lemburan instalasi unit di kementerian pertahanan (SO 006721)</t>
  </si>
  <si>
    <t>Lily - Lemburan instalasi unit di kementerian pertahanan (SO 006721)</t>
  </si>
  <si>
    <t>Joko - Lemburan instalansi digudang starhub</t>
  </si>
  <si>
    <t>Jeni - By. Operasional (Bensin, parkir)</t>
  </si>
  <si>
    <t>Gilang - By. Operasional (Bensin) transport ke kemhan (SO 006721)</t>
  </si>
  <si>
    <t>herlambang - Beli lem tikus</t>
  </si>
  <si>
    <t>Lie Danny - Pengembalian Kasbon</t>
  </si>
  <si>
    <t>Bu mei - Pembayaran biaya handcarry ceilling mic demo</t>
  </si>
  <si>
    <t>CR/26/I/012</t>
  </si>
  <si>
    <t>PT. Aneka Niaga Global - INV-MVP/V/25/12/220, INV-MVP/V/25/12/221</t>
  </si>
  <si>
    <t>CR/26/I/010</t>
  </si>
  <si>
    <t>Mabel Solusi Mandiri - INV-MVP/V/25/12/235</t>
  </si>
  <si>
    <t>CR/26/I/009</t>
  </si>
  <si>
    <t>Arion Indonesia - INV-MVP/V/25/12/229</t>
  </si>
  <si>
    <t>PT. Cipta Alpha Omega - INV-MVP/V/25/11/206, INV-MVP/V/25/12/217</t>
  </si>
  <si>
    <t>PT. Galva Technologies Tbk - INV-MVP/V/25/12/228</t>
  </si>
  <si>
    <t>CV. Solusi Arya Prima - INV-MVP/V/25/12/226</t>
  </si>
  <si>
    <t>CR/26/I/004</t>
  </si>
  <si>
    <t>PT. Indonesia Indikator - INV-MVP/V/25/12/219</t>
  </si>
  <si>
    <t>CR/26/I/005</t>
  </si>
  <si>
    <t>CR/26/I/006</t>
  </si>
  <si>
    <t>CR/26/I/007</t>
  </si>
  <si>
    <t>PT. Rayitama Duta Perkasa - INV-MVP/V/26/01/001</t>
  </si>
  <si>
    <t>CR/26/I/003</t>
  </si>
  <si>
    <t>CR/26/I/002</t>
  </si>
  <si>
    <t>Digital Kreasi Mediatama - INV-MVP/V/25/11/212</t>
  </si>
  <si>
    <t>CR/26/I/001</t>
  </si>
  <si>
    <t>Aksara Bangun Utama - INV-MVP/V/25/12/237</t>
  </si>
  <si>
    <t>Kristin - Byr org freelane a/n. Muhammad Yusuf (tgl 12/01/2026 s/d 18/01/2026)</t>
  </si>
  <si>
    <t>Uca - Kasbon utk survei tasik (sales pak slamet)</t>
  </si>
  <si>
    <t>Kristin - Byr org freelane A/n. Charlie (tgl 12/01/2026 s/d 18/01/2026)</t>
  </si>
  <si>
    <t>Ravena - Byr TIKI kirim dokumen ke Ibu Anita (SO 006732, SO 006748 &amp; SO 006749), ke Ibu Arsita (SO 006755, SO 006756)</t>
  </si>
  <si>
    <t>Ravena - Byr expedisi PT. Adam Jaya Sakti kirim barang PT. Galva (Bali) - SO 006708</t>
  </si>
  <si>
    <t>SO 006708 - Slamet</t>
  </si>
  <si>
    <t>SO 006732, 006748, 006749 - Slamet, SO 006755, 006756 - Slamet</t>
  </si>
  <si>
    <t>Wilung - Kasbon U/ proyek</t>
  </si>
  <si>
    <t>Slamet - Kasbon utk beli uang euro 1.500 Rate Rp 19.720,-</t>
  </si>
  <si>
    <t>Slamet - Pengembalian kasbon utk beli uang euro 1.500 Rate Rp 19.720,-</t>
  </si>
  <si>
    <t>PT. Bmer - Byr biaya klaim Proyek Migas Aceh (SO 006683)</t>
  </si>
  <si>
    <t>SO 006683 - Lina</t>
  </si>
  <si>
    <t>Slamet - Kasbon utk beli uang euro 500 Rate Rp 19.825,-</t>
  </si>
  <si>
    <t>Slamet - Pengembalian kasbon utk beli uang euro 500 Rate Rp 19.825,-</t>
  </si>
  <si>
    <t>Furkon - Pengembalian kasbon</t>
  </si>
  <si>
    <t>Wilung - Kasbon utk klaim KK UOB</t>
  </si>
  <si>
    <t>Wilung - Pengembalian kasbon utk byr klaim KK UOB</t>
  </si>
  <si>
    <t>Wilung - Pengembalian kasbon utk byr toped (KK BCA bln Jan'26)</t>
  </si>
  <si>
    <t>Wilung - By. Klaim KK UOB (Google, Paypal, Traveloka - hotel - tiket pesawat) Proyek Migas Aceh (SO 006683), Proyek Makasar (SO 006691), Proyek Palembang (SO 006728)</t>
  </si>
  <si>
    <t>SO 006683 - Lina, SO 006691 - Slamet, SO 006728 - Slamet</t>
  </si>
  <si>
    <t>Herlambang - Beli lampu utk Lt 1</t>
  </si>
  <si>
    <t>Herlambang - Beli teh, gula, kopi, cuci tangan, dll</t>
  </si>
  <si>
    <t>Jeni - Beli alkholol utk kantor</t>
  </si>
  <si>
    <t>Agus - Pengembalian kasbon</t>
  </si>
  <si>
    <t>PT. Gosho Mandiri Utama - No Faktur : INV-GMU/26/01/016, INV-GMU/26/01/015, INV-GMU/26/01/014</t>
  </si>
  <si>
    <t>VP-26/I/032</t>
  </si>
  <si>
    <t>VP-26/I/001</t>
  </si>
  <si>
    <t>PT. Sinar Jaya Forklift - No Faktur : 31/12/25</t>
  </si>
  <si>
    <t>VP-26/I/021</t>
  </si>
  <si>
    <t>PT. Commeta Niaga Raya - No Faktur : 04002500430564756</t>
  </si>
  <si>
    <t>VP-26/I/022</t>
  </si>
  <si>
    <t>PT. Gosho Mandiri Utama - No Faktur : INV-GMU/26/01/006</t>
  </si>
  <si>
    <t>VP-26/I/024</t>
  </si>
  <si>
    <t>PT. Cipta Alpha Omega - No Faktur : INV-CAO/25/12/005</t>
  </si>
  <si>
    <t>VP-26/I/025</t>
  </si>
  <si>
    <t>PT. Tepat Industri - No Faktur : INV1220250396</t>
  </si>
  <si>
    <t>VP-26/I/023</t>
  </si>
  <si>
    <t>CV. Duta Setia Abadi - No Faktur : 25/DSA/11/309</t>
  </si>
  <si>
    <t>VP-26/I/026</t>
  </si>
  <si>
    <t>Rombongan Pencari Cuan - No Faktur : 162/RPC/INV/MVP/XII/25</t>
  </si>
  <si>
    <t>VP-26/I/008</t>
  </si>
  <si>
    <t>Telekomunikasi Indonesia, Tbk - No Faktur : 88852921656500100001202601</t>
  </si>
  <si>
    <t>VP-26/I/006</t>
  </si>
  <si>
    <t>The North Jakarta Internation-al School - No Faktur : 001/YNJIS/STEM/I/2026</t>
  </si>
  <si>
    <t>VP-26/I/017</t>
  </si>
  <si>
    <t>TOKOPEDIA - No Faktur : TOKOPEDIA</t>
  </si>
  <si>
    <t>Nana - Beli kabel UTP Cat 6 belden &amp; NYM 3 x 2,5 (Proyek BPJS Prabumulih - SO 006756</t>
  </si>
  <si>
    <t xml:space="preserve">SO 006756 - Slamet </t>
  </si>
  <si>
    <t>Suryadi - Kasbon utk proyek Proyek Telkom Bandung</t>
  </si>
  <si>
    <t>Gilang - Lemburan testing IFP 86" (stok barang)</t>
  </si>
  <si>
    <t>Iwan - Kasbon utk operasional utk Proyek Telkom Bandung</t>
  </si>
  <si>
    <t>Jeni - Beli minyak oil aroma terapi utk ruangan kantor lt 3</t>
  </si>
  <si>
    <t xml:space="preserve">Jeni - Byr expedisi BARAYA kirim barang ke Bandung </t>
  </si>
  <si>
    <t>Bu Mei - Byr uang pesangon Alm. Pak Agus</t>
  </si>
  <si>
    <t>Syaiful Malik - By. Perjalanan dinas ke Malang (5 hari)</t>
  </si>
  <si>
    <t>Edwin Yahya Priyatna - By. Perjalanan dinas ke Malang (5 hari)</t>
  </si>
  <si>
    <t xml:space="preserve">Edwin Yahya Priyatna - Kasbon utk beli tiket kereta PP + Operasional By. Perjalanan dinas ke Malang </t>
  </si>
  <si>
    <t>Herlambang - Beli tisu utk kantor</t>
  </si>
  <si>
    <t>Ravena - Byr TIKI kirim dokumen ke Bapak Rifaie (SO 006750)</t>
  </si>
  <si>
    <t>Jeni - Byr kartu hilang member parkir motor B 6038 UDI</t>
  </si>
  <si>
    <t xml:space="preserve">YANG MING SHIPPING INDONESIA - Byr PPh23 </t>
  </si>
  <si>
    <t>Lily - Kasbon utk Proyek Telkom Bandung</t>
  </si>
  <si>
    <t>Miftah Misbahllul Alam - Byr komisi No SO 006724</t>
  </si>
  <si>
    <t>Awdy Tjioe - Byr komisi No SO 006742</t>
  </si>
  <si>
    <t>Iwan - Kasbon utk perpanjang STNK motor B 4303 OB dan ganti oli mobil</t>
  </si>
  <si>
    <t>YIP Holdings Limited - No Invoice : ID03260114006 - Byr USD 2.182 (Rate Rp 16.975) - PO-26/I/014, No Invoice : ID03251228008 - Byr USD 7.439 (Rate Rp 16.975) - Shipping Cost, No Invoice : ID03250820006 - Byr USD 410 + USD 26 (Rate Rp 16.975) - PO-25/X/006</t>
  </si>
  <si>
    <t>YIP Holdings Limited - No Invoice : IDP03251225009 - Byr USD 900 (Rate Rp 16.765) - PO-25/XII/028, No Invoice : IDP03251127008 - Byr USD 495 + USD 26 (Rate Rp 16.765) - PO-25/XII/004</t>
  </si>
  <si>
    <t>BG756303</t>
  </si>
  <si>
    <t>Ravena - Byr TIKI kirim dokumen ke Ibu Arsita (SO 006764) &amp; Bpk Pedi Kurnia (SO 006757, 006758, 006753), Ke Ibu Anita (SO 006760)</t>
  </si>
  <si>
    <t>Billy - Beli tiket pesawat Jkt-SBY (perjalanan dinas ke surabaya)</t>
  </si>
  <si>
    <t>Sales pak billy</t>
  </si>
  <si>
    <t>Billy - By. Perjalanan dinas ke Surabaya (2 hari)</t>
  </si>
  <si>
    <t>Billy - Kasbon utk OPR + beli tiket pesawat pulang + hotel (Perjalanan dinas ke surabaya)</t>
  </si>
  <si>
    <t>Kristin - Byr org freelane a/n. Muhammad Yusuf (tgl 19/01/2026 s/d 25/01/2026)</t>
  </si>
  <si>
    <t>Suryadi - Kasbon utk proyek untel bandung</t>
  </si>
  <si>
    <t>Iwan - Kasbon utk ganti oli mobil</t>
  </si>
  <si>
    <t>Furkon - By. Operasional &amp; beli cat (Proyek BPKP - SO 006724)</t>
  </si>
  <si>
    <t>SO 006724 - Malik</t>
  </si>
  <si>
    <t>Lily - Lemburan OJK Cirebon (SO 006675)</t>
  </si>
  <si>
    <t>Iwan - Lemburan OJK Cirebon (SO 006675)</t>
  </si>
  <si>
    <t>Lily - Lemburan pemasangan IFP 98" Kemhan (SO 006721)</t>
  </si>
  <si>
    <t>Rachman - Lemburan pemasangan IFP 98" Kemhan (SO 006721)</t>
  </si>
  <si>
    <t>Iwan - Lemburan pemasangan IFP 98" Kemhan (SO 006721)</t>
  </si>
  <si>
    <t>Gilang - Lemburan pemasangan IFP 98" Kemhan (SO 006721)</t>
  </si>
  <si>
    <t>Sales Malik</t>
  </si>
  <si>
    <t>Sales Edwin</t>
  </si>
  <si>
    <t>Iwan - Lemburan nyiapin barang + antar barang proyek EBIDES (SO 006758)</t>
  </si>
  <si>
    <t>SO 006758 - Slamet</t>
  </si>
  <si>
    <t>Joko - Lemburan nyiapin barang buat proyek EBIDES (SO 006758)</t>
  </si>
  <si>
    <t>SO 006750 - Slamet</t>
  </si>
  <si>
    <t>Iwan - By. Operasional (Bensin, toll, parkir) ke Proyek kemhan (SO 006721) + Proyek Ebides (SO 006758) + Proyek Ebides (SO 006753)</t>
  </si>
  <si>
    <t>SO 006721 - Slamet, SO 006758 - Slamet, SO 006753 - Slamet</t>
  </si>
  <si>
    <t>JD411539</t>
  </si>
  <si>
    <t>Wilung - Pengembalian kasbon U/ proyek</t>
  </si>
  <si>
    <t>Kristin - Byr org freelane A/n. Charlie (tgl 19/01/2026 s/d 23/01/2026)</t>
  </si>
  <si>
    <t>Wilung - By. Klaim entertainent makan &amp; beli obat</t>
  </si>
  <si>
    <t>Annisa - Beli konsumsi utk meeting tgl 22/01/2026</t>
  </si>
  <si>
    <t>Wilung - By. Klaim KK UOB bulan Jan'26 (Traveloka, entertainent makan, bensin, dll) ke Proyek Makasar (SO 006691), Proyek OJK Bengkulu (SO 006699)</t>
  </si>
  <si>
    <t>SO 006691 - Slamet, SO 006699 - Slamet</t>
  </si>
  <si>
    <t xml:space="preserve">Wilung - By. Klaim KK UOB bulan Feb'26 (Entertainent makan, bensin, dll) </t>
  </si>
  <si>
    <t>Agnes - Byr Shoppie - Beli Cleaning kit 3 on 1 Tools for kerja dan monitor U/ admin gudang (Reha) - (disuruh pak andreas)</t>
  </si>
  <si>
    <t>Agnes - Byr TOKOPEDIA - Beli Fan Cooler Processor Intel  U/admin gudang (Reha) - (disuruh pak andreas)</t>
  </si>
  <si>
    <t xml:space="preserve">Billy - Pengembalian kasbon </t>
  </si>
  <si>
    <t>Billy - By. Perjalanan dinas ke Surabaya - beli tiket pesawat pulang + Hotel + OPR</t>
  </si>
  <si>
    <t xml:space="preserve">Billy - By. Perjalanan dinas ke Lampung - beli tiket pesawat pulang dan tiket refound + hotel + OPR </t>
  </si>
  <si>
    <t>Billy - By. Operasional (Bensin, toll, parkir) ke presentasi ke SMA citra kasih</t>
  </si>
  <si>
    <t>Diki - By. Operasional (Bensin, parkir) ke Proyek perbaikan Proyek Musnas (SO 006414) &amp; Perbaikan Proyek LPDB (SO 006746)</t>
  </si>
  <si>
    <t>Diki - Lemburan Perbaikan Proyek Musnas (SO 006414) &amp; Perbaikan Proyek LPDB (SO 006746)</t>
  </si>
  <si>
    <t>Rachman - Lemburan Perbaikan Proyek Musnas (SO 006414) &amp; Perbaikan Proyek LPDB (SO 006746)</t>
  </si>
  <si>
    <t>Iwan - Lemburan nyiapin barang buat Demo MK</t>
  </si>
  <si>
    <t>Herlambang - Beli sabun utk cuci mobil</t>
  </si>
  <si>
    <t>Farhan Lubis - By. Grab transport ke presentasi Ichtus school dan sekolah citra kasih (Sales Rafli)</t>
  </si>
  <si>
    <t>Sales Rafli</t>
  </si>
  <si>
    <t>Meytilien Cloudian (Odi) - By. Operasional (Bensin, toll, parkir) Demo ke client + entertainent makan + Kasbon Rp 36.000,-</t>
  </si>
  <si>
    <t>Sales Billy</t>
  </si>
  <si>
    <t>Rachman - Lemburan ambil IFP 65" cengkareng</t>
  </si>
  <si>
    <t>CR/26/I/032</t>
  </si>
  <si>
    <t>Pixel Digital Fusion - INV-MVP/V/26/01/017</t>
  </si>
  <si>
    <t>CR/26/I/031</t>
  </si>
  <si>
    <t>Pixel Digital Fusion - INV-MVP/V/26/01/026</t>
  </si>
  <si>
    <t>CR/26/I/029</t>
  </si>
  <si>
    <t>PT. Fortuna Ultima Nusantara - INV-MVP/V/25/12/261</t>
  </si>
  <si>
    <t>CR/26/I/028</t>
  </si>
  <si>
    <t>PT. Fortuna Ultima Nusantara - INV-MVP/V/25/12/258</t>
  </si>
  <si>
    <t>CR/26/I/027</t>
  </si>
  <si>
    <t>PT. Cipta Alpha Omega - INV-MVP/V/25/12/245</t>
  </si>
  <si>
    <t>CR/26/I/026</t>
  </si>
  <si>
    <t>PT. Rayitama Duta Perkasa - INV-MVP/V/25/12/223</t>
  </si>
  <si>
    <t>CR/26/I/025</t>
  </si>
  <si>
    <t>PT. Rayitama Duta Perkasa - INV-MVP/V/25/11/200</t>
  </si>
  <si>
    <t>CR/26/I/024</t>
  </si>
  <si>
    <t>PT. Rayitama Duta Perkasa - INV-MVP/V/25/12/250</t>
  </si>
  <si>
    <t>CR/26/I/023</t>
  </si>
  <si>
    <t>PT. Rayitama Duta Perkasa - INV-MVP/V/26/01/022</t>
  </si>
  <si>
    <t>CR/26/I/022</t>
  </si>
  <si>
    <t>PT. Rayitama Duta Perkasa - INV-MVP/V/26/01/023</t>
  </si>
  <si>
    <t>CR/26/I/021</t>
  </si>
  <si>
    <t>CV. Solusi Arya Prima - INV-MVP/V/25/12/255</t>
  </si>
  <si>
    <t>CV. Solusi Arya Prima - INV-MVP/V/25/12/240</t>
  </si>
  <si>
    <t>CR/26/I/019</t>
  </si>
  <si>
    <t>Jamesindo Sinar Sentosa - INV-MVP/V/26/01/008</t>
  </si>
  <si>
    <t>CR/26/I/017</t>
  </si>
  <si>
    <t>PT. Maraka Tiga Solusi - INV-MVP/V/25/12/249</t>
  </si>
  <si>
    <t>CR/26/I/020</t>
  </si>
  <si>
    <t>CR/26/I/015</t>
  </si>
  <si>
    <t>CV. Solusi Arya Prima - INV-MVP/V/25/12/248</t>
  </si>
  <si>
    <t>CR/26/I/014</t>
  </si>
  <si>
    <t>PT. Cipta Alpha Omega - INV-MVP/V/25/12/238, 239</t>
  </si>
  <si>
    <t>CR/26/I/013</t>
  </si>
  <si>
    <t>PT. Badan Brikom Entripas Indonesia - INV-MVP/V/25/12/260</t>
  </si>
  <si>
    <t>CR/26/I/011</t>
  </si>
  <si>
    <t>PT. Layar Besar Pratama - INV-MVP/V/26/01/009</t>
  </si>
  <si>
    <t>CR/26/I/008</t>
  </si>
  <si>
    <t>PT. Layar Besar Pratama - INV-MVP/V/26/01/006</t>
  </si>
  <si>
    <t>Charlie - By. Operasional (Bensin, parkir) ke gudang</t>
  </si>
  <si>
    <t>Charlie - Lemburan Perbaikan Proyek Musnas (SO 006414) &amp; Perbaikan Proyek LPDB (SO 006746)</t>
  </si>
  <si>
    <t xml:space="preserve">Iwan - kasbon utk STNK motor </t>
  </si>
  <si>
    <t>Lily - Pengembalian kasbon</t>
  </si>
  <si>
    <t>Sales Bu Odi</t>
  </si>
  <si>
    <t>Iwan - Lemburan antar barang Binus Bandung (SO 006732)</t>
  </si>
  <si>
    <t>SO 006414 - Slamet, SO 006746 -Slamet</t>
  </si>
  <si>
    <t>Iwan - Lemburan betulin modul Balai Kota (SO 006767)</t>
  </si>
  <si>
    <t>Rachman - Lemburan betulin modul Balai Kota (SO 006767)</t>
  </si>
  <si>
    <t>Iwan - Lemburan ambil barang install IFP 65" cengkareng</t>
  </si>
  <si>
    <t>Lily - Lemburan betulin modul Balai Kota (SO 006767)</t>
  </si>
  <si>
    <t>Iwan - Lemburan pindahin IFP (Proyek Kemhan - SO 006721)</t>
  </si>
  <si>
    <t>Charlie - Lemburan pindahin IFP (Proyek Kemhan - SO 006721)</t>
  </si>
  <si>
    <t>Lily - By. Perjalanan dinas ke Proyek Telkom Corpe Bandung (SO 006760)</t>
  </si>
  <si>
    <t>SO 006760 - Slamet</t>
  </si>
  <si>
    <t>Lily - By. Perjalanan dinas ke Proyek OJK Cirebon (SO 006675)</t>
  </si>
  <si>
    <t>Lily - Lemburan Perbaikan modul Telkom Corpe Bandung (SO 006760)</t>
  </si>
  <si>
    <t>Iwan - By. Operasional (Bensin, toll, parkir) ke Proyek Binus Bandung (SO 006732)</t>
  </si>
  <si>
    <t>SO 006767 -Slamet</t>
  </si>
  <si>
    <t>Meytilien Cloudian (Odi) - Pengembalian kasbon kelebihan bayar</t>
  </si>
  <si>
    <t>Absori - Pengembalian kasbon</t>
  </si>
  <si>
    <t>Sales Pak Slamet</t>
  </si>
  <si>
    <t>26/OP/I-001</t>
  </si>
  <si>
    <t>26/OP/I-002</t>
  </si>
  <si>
    <t>26/OP/I-003</t>
  </si>
  <si>
    <t>26/OP/I-004</t>
  </si>
  <si>
    <t>26/OP/I-005</t>
  </si>
  <si>
    <t>26/OP/I-006</t>
  </si>
  <si>
    <t>26/OP/I-007</t>
  </si>
  <si>
    <t>26/OP/I-008</t>
  </si>
  <si>
    <t>26/OP/I-009</t>
  </si>
  <si>
    <t>26/OP/I-010</t>
  </si>
  <si>
    <t>26/OP/I-011</t>
  </si>
  <si>
    <t>26/OP/I-012</t>
  </si>
  <si>
    <t>26/OP/I-013</t>
  </si>
  <si>
    <t>26/OP/I-014</t>
  </si>
  <si>
    <t>26/OP/I-015</t>
  </si>
  <si>
    <t>26/OP/I-016</t>
  </si>
  <si>
    <t>26/OP/I-017</t>
  </si>
  <si>
    <t>26/OD/I-001</t>
  </si>
  <si>
    <t>26/OP/I-018</t>
  </si>
  <si>
    <t>26/OP/I-019</t>
  </si>
  <si>
    <t>26/OD/I-002</t>
  </si>
  <si>
    <t>26/OP/I-020</t>
  </si>
  <si>
    <t>26/OP/I-021</t>
  </si>
  <si>
    <t>26/OP/I-022</t>
  </si>
  <si>
    <t>26/OP/I-029</t>
  </si>
  <si>
    <t>26/OP/I-030</t>
  </si>
  <si>
    <t>26/OP/I-031</t>
  </si>
  <si>
    <t>26/OP/I-032</t>
  </si>
  <si>
    <t>26/OP/I-033</t>
  </si>
  <si>
    <t>26/OP/I-034</t>
  </si>
  <si>
    <t>26/JV/I-002</t>
  </si>
  <si>
    <t>26/OD/I-005</t>
  </si>
  <si>
    <t>26/OP/I-036</t>
  </si>
  <si>
    <t>26/OD/I-006</t>
  </si>
  <si>
    <t>26/OP/I-037</t>
  </si>
  <si>
    <t>26/OD/I-007</t>
  </si>
  <si>
    <t>26/OP/I-038</t>
  </si>
  <si>
    <t>26/OP/I-039</t>
  </si>
  <si>
    <t>26/OP/I-040</t>
  </si>
  <si>
    <t>26/OD/I-008</t>
  </si>
  <si>
    <t>26/OP/I-041</t>
  </si>
  <si>
    <t>26/OP/I-042</t>
  </si>
  <si>
    <t>26/OP/I-043</t>
  </si>
  <si>
    <t>26/OP/I-044</t>
  </si>
  <si>
    <t>26/OP/I-045</t>
  </si>
  <si>
    <t>26/OP/I-046</t>
  </si>
  <si>
    <t>26/OP/I-047</t>
  </si>
  <si>
    <t>26/OP/I-052</t>
  </si>
  <si>
    <t>26/OP/I-053</t>
  </si>
  <si>
    <t>26/OP/I-054</t>
  </si>
  <si>
    <t>26/OD/I-009</t>
  </si>
  <si>
    <t>26/OP/I-055</t>
  </si>
  <si>
    <t>26/OP/I-056</t>
  </si>
  <si>
    <t>26/OD/I-011</t>
  </si>
  <si>
    <t>26/OP/I-057</t>
  </si>
  <si>
    <t>26/OP/I-058</t>
  </si>
  <si>
    <t>26/OP/I-059</t>
  </si>
  <si>
    <t>26/OP/I-060</t>
  </si>
  <si>
    <t>26/OP/I-061</t>
  </si>
  <si>
    <t>26/OP/I-062</t>
  </si>
  <si>
    <t>26/OP/I-063</t>
  </si>
  <si>
    <t>26/OP/I-064</t>
  </si>
  <si>
    <t>26/OP/I-065</t>
  </si>
  <si>
    <t>26/OP/I-066</t>
  </si>
  <si>
    <t>26/OP/I-067</t>
  </si>
  <si>
    <t>26/OP/I-068</t>
  </si>
  <si>
    <t>26/OP/I-069</t>
  </si>
  <si>
    <t>26/OP/I-070</t>
  </si>
  <si>
    <t>26/OP/I-071</t>
  </si>
  <si>
    <t>26/OD/I-012</t>
  </si>
  <si>
    <t>26/OP/I-076</t>
  </si>
  <si>
    <t>26/OP/I-077</t>
  </si>
  <si>
    <t>26/OP/I-078</t>
  </si>
  <si>
    <t>26/OP/I-079</t>
  </si>
  <si>
    <t>26/OP/I-080</t>
  </si>
  <si>
    <t>26/OP/I-081</t>
  </si>
  <si>
    <t>26/OP/I-082</t>
  </si>
  <si>
    <t>26/OP/I-083</t>
  </si>
  <si>
    <t>26/OP/I-084</t>
  </si>
  <si>
    <t>26/OP/I-085</t>
  </si>
  <si>
    <t>26/OP/I-086</t>
  </si>
  <si>
    <t>26/OP/I-087</t>
  </si>
  <si>
    <t>26/OP/I-088</t>
  </si>
  <si>
    <t>26/OP/I-089</t>
  </si>
  <si>
    <t>26/OP/I-090</t>
  </si>
  <si>
    <t>26/OP/I-091</t>
  </si>
  <si>
    <t>26/OP/I-092</t>
  </si>
  <si>
    <t>26/OP/I-093</t>
  </si>
  <si>
    <t>26/OP/I-094</t>
  </si>
  <si>
    <t>26/OP/I-095</t>
  </si>
  <si>
    <t>26/OP/I-096</t>
  </si>
  <si>
    <t>26/OP/I-097</t>
  </si>
  <si>
    <t>26/OP/I-098</t>
  </si>
  <si>
    <t>26/OP/I-099</t>
  </si>
  <si>
    <t>26/OP/I-100</t>
  </si>
  <si>
    <t>26/OP/I-101</t>
  </si>
  <si>
    <t>26/OP/I-102</t>
  </si>
  <si>
    <t>26/OD/I-013</t>
  </si>
  <si>
    <t>26/OD/I-014</t>
  </si>
  <si>
    <t>26/OP/I-103</t>
  </si>
  <si>
    <t>26/OP/I-104</t>
  </si>
  <si>
    <t>SO 006728 - Slamet</t>
  </si>
  <si>
    <t>Iwan - By. Operasional (Bensin, toll, parkir) Survei Binus serpong, Survei Aisin Cikarang, Proyek Brikom (SO 006742)</t>
  </si>
  <si>
    <t>SO 006742 - Slamet, Survei Binus - Slamet, Survei AISIN - Slamet</t>
  </si>
  <si>
    <t>Iwan - Kasbon utk operasional utk Proyek Binus Bandung</t>
  </si>
  <si>
    <t>26/OPB/I-023</t>
  </si>
  <si>
    <t>26/OPB/I-024</t>
  </si>
  <si>
    <t>26/OPB/I-025</t>
  </si>
  <si>
    <t>26/OPB/I-026</t>
  </si>
  <si>
    <t>PT. Mitsindo Visual Pratama - Byr KPR Gudang Duta Indah Starhub Blok X No. 21 cicilan ke 8</t>
  </si>
  <si>
    <t>26/OPB/I-027</t>
  </si>
  <si>
    <t>26/OPB/I-028</t>
  </si>
  <si>
    <t>25/OPB/I-035</t>
  </si>
  <si>
    <t>Joko - By. Operasional (Bensin, toll, parkir) ke gudang + Proyek Stadion bekasi (SO 006704)</t>
  </si>
  <si>
    <t>26/OPB/I-035</t>
  </si>
  <si>
    <t>26/OPB/I-049</t>
  </si>
  <si>
    <t>26/OPB/I-050</t>
  </si>
  <si>
    <t>26/OPB/I-051</t>
  </si>
  <si>
    <t>26/OPB/I-072</t>
  </si>
  <si>
    <t>26/OPB/I-073</t>
  </si>
  <si>
    <t>26/OPB/I-074</t>
  </si>
  <si>
    <t>26/OPB/I-075</t>
  </si>
  <si>
    <t>Jeni - Byr Toko Terang tgl 15/10/2025 s/d 18/11/2025 - Rp 760.000 + Proyek kantor Staf presiden (SO 006705  - Rp 160.000)</t>
  </si>
  <si>
    <t>SO 006705 - Slamet</t>
  </si>
  <si>
    <t>Billy - Byr traveloka - beli tiket pesawat Jkt- Lampung (Perjalanan dinas ke lampung)</t>
  </si>
  <si>
    <t>26/JV/I-001</t>
  </si>
  <si>
    <t>26/ODB/I-003</t>
  </si>
  <si>
    <t>26/ODB/I-004</t>
  </si>
  <si>
    <t>26/ODB/I-010</t>
  </si>
  <si>
    <t>Wilung - Beli kabel audio jack &amp; custum kabel L V615 + Jack RCA</t>
  </si>
  <si>
    <t>Meytilien Cloudian (Odi) - By. Operasional (Bensin, toll, parkir) Meeting with AICI @ Depok UI</t>
  </si>
  <si>
    <t>Wilung - Beli jack cat-6 belden dan vinil bening u/cat 6 belden</t>
  </si>
  <si>
    <t xml:space="preserve">Joko - By. Operasional (Bensin, toll, parkir) ke gudang </t>
  </si>
  <si>
    <t>Arief Budiono - Byr Komisi No SO 006723, 006737, 006701</t>
  </si>
  <si>
    <t>Syaiful Malik - Byr Komisi No SO 006724</t>
  </si>
  <si>
    <t>Adib Fahri Kafabih - Byr Komisi No SO 006679</t>
  </si>
  <si>
    <t>Gilang Pramudhita - Byr kelebihan LB-PPH21 Bulan Des'25</t>
  </si>
  <si>
    <t>Iwan Wijaya - Byr kelebihan LB-PPH21 Bulan Des'25</t>
  </si>
  <si>
    <t>Edwin Yahya Priyatna  - Byr kelebihan LB-PPH21 Bulan Des'25</t>
  </si>
  <si>
    <t>Agung Wibowo  - Byr kelebihan LB-PPH21 Bulan Des'25</t>
  </si>
  <si>
    <t>Syaiful Malik - Byr kelebihan LB-PPH21 Bulan Des'25</t>
  </si>
  <si>
    <t>Gunawan - Byr kelebihan LB-PPH21 Bulan Des'25</t>
  </si>
  <si>
    <t>Jefferson Hans Hosea - Byr kelebihan LB-PPH21 Bulan Des'25</t>
  </si>
  <si>
    <t>Lina Karlina - Byr kelebihan LB-PPH21 Bulan Des'25</t>
  </si>
  <si>
    <t>Wilung - Kasbon U/gajian bulan Januari 2026</t>
  </si>
  <si>
    <t>Saldo Awal Februari 2026</t>
  </si>
  <si>
    <t>Adm</t>
  </si>
  <si>
    <t>Bunga</t>
  </si>
  <si>
    <t>Pajak</t>
  </si>
  <si>
    <t>Saldo Per Awal Februari 2026</t>
  </si>
  <si>
    <t>Saldo awal Februari 2026</t>
  </si>
  <si>
    <t>Kristin - Byr org freelane a/n. Muhammad Yusuf (tgl 26/01/2026 s/d 01/02/2026)</t>
  </si>
  <si>
    <t>Kristin - Byr org freelane A/n. Charlie (tgl 26/01/2026 s/d 01/02/2026)</t>
  </si>
  <si>
    <t>Lina - By. Transport Grab + parkir kekunjungan resseler</t>
  </si>
  <si>
    <t>Sales Lina</t>
  </si>
  <si>
    <t>Iwan - Kasbon U/ operasional</t>
  </si>
  <si>
    <t>Iwan - Byr perpanjang STNK motor B 4303 OB &amp; B 6038 UDI</t>
  </si>
  <si>
    <t>Iwan - Byr ganti oli mobil B 9246 UAT</t>
  </si>
  <si>
    <t>VP-26/I/043</t>
  </si>
  <si>
    <t>PT. Gosho Mandiri Utama - No Faktur : INV-GMU/25/12/024, INV-GMU/25/12/023, INV-GMU/26/01/008, INV-GMU/26/01/009</t>
  </si>
  <si>
    <t>VP-26/I/045</t>
  </si>
  <si>
    <t>Printscan Solusi Setia - No Faktur : 27012026-06</t>
  </si>
  <si>
    <t>VP-26/I/044</t>
  </si>
  <si>
    <t>PT. Isemc Teknologi Indonesia - No Faktur : INV-ITI/25/XII/427</t>
  </si>
  <si>
    <t>VP-26/I/041</t>
  </si>
  <si>
    <t>PT. Isemc Teknologi Indonesi - No Faktur : INV-ITI/26/I/441</t>
  </si>
  <si>
    <t>VP-26/I/007</t>
  </si>
  <si>
    <t>Printscan Solusi Setia - No Faktur : 07012601</t>
  </si>
  <si>
    <t>VP-26/I/034</t>
  </si>
  <si>
    <t>Ken Electronik - No Faktur : 220126</t>
  </si>
  <si>
    <t>VP-26/I/030</t>
  </si>
  <si>
    <t>PT. Gosho Mandiri Utama - No Faktur : INV-GMU/26/01/011, INV-GMU/26/01/012</t>
  </si>
  <si>
    <t>VP-26/I/035</t>
  </si>
  <si>
    <t>CV. Ravinela Jasa Sukses - No Faktur : 005/XI/RJS/25</t>
  </si>
  <si>
    <t>VP-26/I/036</t>
  </si>
  <si>
    <t>PT. Atoz Mega Indonesia - No Faktur : INV-F/25-XII/0988</t>
  </si>
  <si>
    <t>VP-26/I/037</t>
  </si>
  <si>
    <t>PT. Bmer Indonesia Teknologi - No Faktur : 01161225, 01091225</t>
  </si>
  <si>
    <t>VP-26/I/038</t>
  </si>
  <si>
    <t>PT. Banjir Order Elektronik - No Faktur : BOE/INV/2025011007</t>
  </si>
  <si>
    <t>VP-26/I/039</t>
  </si>
  <si>
    <t>PT. Isemc Teknologi Indonesia - No Faktur : INV-ITI/25/XII/418, 421, 424, 425</t>
  </si>
  <si>
    <t>VP-26/I/040</t>
  </si>
  <si>
    <t>PT. Gosho Mandiri Utama - No Faktur : INV-GMU/25/12/017, INV-GMU/26/01/002, INV-GMU/26/01/003</t>
  </si>
  <si>
    <t>VP-26/I/031</t>
  </si>
  <si>
    <t>TOKOPEDIA - No Faktur : 582187708470297721</t>
  </si>
  <si>
    <t>VP-26/I/029</t>
  </si>
  <si>
    <t>PT. Gosho Mandiri Utama - No Faktur : INV-GMU/25/12/018</t>
  </si>
  <si>
    <t>VP-26/I/028</t>
  </si>
  <si>
    <t>XIAOMI.COM - No Faktur : 2001526011558076455301</t>
  </si>
  <si>
    <t>VP-26/I/027</t>
  </si>
  <si>
    <t>XIAOMI.COM - No Faktur : 5260115592620061</t>
  </si>
  <si>
    <t>VP-26/I/020</t>
  </si>
  <si>
    <t>XIAMO.COM - No Faktur : 5260114543300554</t>
  </si>
  <si>
    <t>VP-26/I/019</t>
  </si>
  <si>
    <t>XIAMO.COM - No Faktur : 5260114543026502</t>
  </si>
  <si>
    <t>VP-26/I/018</t>
  </si>
  <si>
    <t>XIAMO.COM - No Faktur : 5260114544800519</t>
  </si>
  <si>
    <t>VP-26/I/016</t>
  </si>
  <si>
    <t>XIAOMI.COM - No Faktur : 2001526011350082029501</t>
  </si>
  <si>
    <t>VP-26/I/033</t>
  </si>
  <si>
    <t>Kristin - Byr PT. Cipta Alpha Omega - Pembayaran biaya bongkar muat mitsindo - Pak yusuf (Bulan Januari 2026)</t>
  </si>
  <si>
    <t>Annisa - Beli konsumsi utk meeting tgl 30/01/2026</t>
  </si>
  <si>
    <t>VP-26/I/015</t>
  </si>
  <si>
    <t>PT. Gosho Mandiri Utama - No Faktur : INV-GMU/25/12/020, INV-GMU/25/12/018</t>
  </si>
  <si>
    <t>Ravena</t>
  </si>
  <si>
    <t>Diterima dari Mandiri Giro - BCA Giro</t>
  </si>
  <si>
    <t>BCA - kena biaya charge admin transfer setor ke Mandiri Giro</t>
  </si>
  <si>
    <t>JD411541</t>
  </si>
  <si>
    <t>Lie Danny  - Pinjaman uang</t>
  </si>
  <si>
    <t>Sales Odi</t>
  </si>
  <si>
    <t>Iwan - Lemburan pemasangan IFP 98" unviersitas Pertahanan Salemba (SO 006721)</t>
  </si>
  <si>
    <t>Lily - Lemburan pemasangan IFP 98" unviersitas Pertahanan Salemba (SO 006721)</t>
  </si>
  <si>
    <t>Charlie - Lemburan pemasangan IFP 98" unviersitas Pertahanan Salemba (SO 006721)</t>
  </si>
  <si>
    <t>Absori - By. Perjalanan dinas ke Proyek Maumere (SO 006723)</t>
  </si>
  <si>
    <t>SO 006723 - Budiono</t>
  </si>
  <si>
    <t>Ferdi - By. Perjalanan dinas ke Proyek ACS Bali Galva (SO 006645) + Proyek Gianyar Bali Galva (SO 006708)</t>
  </si>
  <si>
    <t>SO 006645 - Slamet, SO 006708 - Slamet</t>
  </si>
  <si>
    <t>Absori - Kasbon U/ Survei Bandung</t>
  </si>
  <si>
    <t>Kristin - Byr Domain website Belyst.co.id (Berlaku 05/02/2026 s/d 05/02/2027)</t>
  </si>
  <si>
    <t>Herawati - By. Operasional (Bensin, parkir) kekunjungan reseeler</t>
  </si>
  <si>
    <t>Charlie - By. Operasional (Bensin, toll, parkir) ke gudang era prima</t>
  </si>
  <si>
    <t>Rachman - Pengembalian kasbon</t>
  </si>
  <si>
    <t>Iwan - By. Operasional (Bensin, toll, parkir) ke Proyek Kemhan (SO 006721), Proyek Telkom Bandung (SO006760), Proyek OCBC (Perbaikan - SO 006484)</t>
  </si>
  <si>
    <t>SO 006721 - Slamet, SO 006760 - Slamet, SO 006484 - Gunawan)</t>
  </si>
  <si>
    <t>Iwan - Lemburan perbaikan modul (kalibrasi) EBDESK Bintaro (SO 006753 - SO 006758)</t>
  </si>
  <si>
    <t>Lily - Lemburan perbaikan modul (kalibrasi) EBDESK Bintaro (SO 006753 - SO 006758)</t>
  </si>
  <si>
    <t>SO 006753 - Slamet, SO 006758 - Slamet</t>
  </si>
  <si>
    <t xml:space="preserve">Lily - Kasbon utk proyek perbaikan Binus Anggrek </t>
  </si>
  <si>
    <t>Lina - By. Entertainent makan acara utk kunjungan resseler (tgl 14, 17, 21, 28, 29 Januari 2026)</t>
  </si>
  <si>
    <t>Iwan - Kasbon utk perpanjang STNK mobil B 1405 URF</t>
  </si>
  <si>
    <t>Lily - By. Operasional (Bensin, toll, parkir) ke Proyek Perbaikan Binus Anggrek (SO 006558)</t>
  </si>
  <si>
    <t>SO 006558 - Slamet</t>
  </si>
  <si>
    <t>Lily - Lemburan service modul Proyek Binus Anggrek (SO 006558)</t>
  </si>
  <si>
    <t>Rachman - Lemburan service modul Proyek Binus Anggrek (SO 006558)</t>
  </si>
  <si>
    <t>Agus Sugi - Lemburan service modul Proyek Binus Anggrek (SO 006558)</t>
  </si>
  <si>
    <t>Iswan - Kasbon utk survei SAP Yogya &amp; Proyek TU Surabaya</t>
  </si>
  <si>
    <t>Kristin - Byr BPJS Kesehatan bulan Februari 2026</t>
  </si>
  <si>
    <t xml:space="preserve">Kristin - Byr BPJS Ketenagakerja bulan Februari 2026 (Manager AP) </t>
  </si>
  <si>
    <t xml:space="preserve">Kristin - Byr BPJS Ketenagakerja bulan Februari 2026 </t>
  </si>
  <si>
    <t>Ravena - Byr TIKI kirim dokumen ke Bapak Nur Alamsyah (BAST - Slamet) &amp; ke Ibu Anita (SO 006762)</t>
  </si>
  <si>
    <t>Bu Mei - Byr kekurangan gaji bulan Jan'26</t>
  </si>
  <si>
    <t xml:space="preserve">PT. Cipta Alpha Omega - Pengembalian kasbon utk Byr IPL Tahunan utk gudang Blok P7 per Jan'26 s/d Des'26 (Free 1 bulan) </t>
  </si>
  <si>
    <t>Sales lina</t>
  </si>
  <si>
    <t>Arief Budiono - By. Perjalanan dinas ke Proyek Palembang (6 hari)</t>
  </si>
  <si>
    <t>Sales Budiono</t>
  </si>
  <si>
    <t xml:space="preserve">Arief Budiono - Kasbon utk beli tiket PP pesawat + OPR ke by. Perjalanan dinas ke Proyek Palembang </t>
  </si>
  <si>
    <t>Bagus - By. Perjalanan dinas ke Proyek Bengkulu (6 hari)</t>
  </si>
  <si>
    <t>Sales bagus</t>
  </si>
  <si>
    <t>Bagus - Kasbon utk beli tiket PP pesawat + OPR ke By. Perjalanan dinas ke Proyek Bengkulu</t>
  </si>
  <si>
    <t>Gunawan - Byr service mobil D 1613 AJC</t>
  </si>
  <si>
    <t>Sales Gunawan</t>
  </si>
  <si>
    <t>Pixel Digital Fusion - Byr retur utk SO 006753</t>
  </si>
  <si>
    <t>Ravena - Beli materai @ 10.000</t>
  </si>
  <si>
    <t>Slamet - Byr kartu kredit bank Panin (By. Klaim entertainent makan, bensin, beli hadiah utk bu fuzi)</t>
  </si>
  <si>
    <t>Arvina - Beli konsumsi u/ meeting tgl 03/02/2026</t>
  </si>
  <si>
    <t>Jefferson - By. Perjalanan dinas ke Pekan Baru (6 hari)</t>
  </si>
  <si>
    <t xml:space="preserve">Jefferson - Kasbon utk beli tiket PP + Opr ke By. Perjalanan dinas ke Pekan Baru </t>
  </si>
  <si>
    <t>Sales Jefferson</t>
  </si>
  <si>
    <t>Gilang - Lemburan Instalasi Pameran NJIS</t>
  </si>
  <si>
    <t>Farhan Lubis - Lemburan Instalasi Pameran NJIS</t>
  </si>
  <si>
    <t>Panin - Service Charge bln Jan'26</t>
  </si>
  <si>
    <t>Panin Giro - Bunga bln Jan'26</t>
  </si>
  <si>
    <t>Panin Giro - Pajak bln Jan'26</t>
  </si>
  <si>
    <t>Panin USD - Charge service bln Jan'26</t>
  </si>
  <si>
    <t>Panin USD - Bunga bln Jan'26</t>
  </si>
  <si>
    <t>Panin USD - Pajak bln Jan'26</t>
  </si>
  <si>
    <t>PT. Mitsindo Visual Pratama - Byr KPR Gudang Duta Indah Starhub Blok X No. 21 cicilan ke 9</t>
  </si>
  <si>
    <t>ADM</t>
  </si>
  <si>
    <t>Kristin - Byr org freelane a/n. Muhammad Yusuf (tgl 02/02/2026 s/d 08/02/2026)</t>
  </si>
  <si>
    <t>Herlambang - Beli cuci tangan, kamper, dll</t>
  </si>
  <si>
    <t>Iswan - Pengembalian kasbon</t>
  </si>
  <si>
    <t>PT. Mitsindo Visual Pratama - Byr KPR BCA cicilan ke 57</t>
  </si>
  <si>
    <t>VP-26/II/004</t>
  </si>
  <si>
    <t>PT. Gosho Mandiri Utama - No Faktur : INV-GMU/26/I/018, INV-GMU/26/01/013</t>
  </si>
  <si>
    <t>VP-26/II/006</t>
  </si>
  <si>
    <t>PT. Gosho Mandiri Utama - No Faktur : INV-GMU/26/02/006</t>
  </si>
  <si>
    <t>VP-26/II/005</t>
  </si>
  <si>
    <t>PT. Gosho Mandiri Utama - No Faktur : INV-GMU/26/02/003</t>
  </si>
  <si>
    <t>VP-26/II/002</t>
  </si>
  <si>
    <t>PT. Commeta Niaga Raya - No Faktur : 04002500430562942</t>
  </si>
  <si>
    <t>VP-26/II/003</t>
  </si>
  <si>
    <t>PT. Isemc Teknologi Indonesia - No Faktur : INV-ITI/26/I/431</t>
  </si>
  <si>
    <t>VP-26/II/001</t>
  </si>
  <si>
    <t>PT. Gosho Mandiri Utama - No Faktur : INV-GMU/26/02/004</t>
  </si>
  <si>
    <t>VP-26/I/032A</t>
  </si>
  <si>
    <t>DAAN MOGOT ERAPRIMA - No Faktur : PJ01/2026/000127, PJ01/2026/000177</t>
  </si>
  <si>
    <t>Kristin - Byr org freelane A/n. Charlie (tgl 02/02/2026 s/d 08/02/2026)</t>
  </si>
  <si>
    <t>Iwan - Byr service motor B 6038 UDI</t>
  </si>
  <si>
    <t>Iwan - Lemburan demo NJIS + benerin mobil mogok di Binus</t>
  </si>
  <si>
    <t>Jeni - Beli batu batre utk buat sending box (TKDN)</t>
  </si>
  <si>
    <t>Charlie - By. Operasional (Bensin, toll, parkir) antar brg ke ISEMC (SO 006754)</t>
  </si>
  <si>
    <t>SO 006754 - Slamet</t>
  </si>
  <si>
    <t>Wilung - Byr kasih sumbangan untuk atas meninggal istri pak misbah</t>
  </si>
  <si>
    <t>Ravena - Byr TIKI kirim dokumen Ibu Anita (SO 006772 &amp; 006774)</t>
  </si>
  <si>
    <t>SO 006772 - 006774 =Slamet</t>
  </si>
  <si>
    <t>Syaiful Malik - By. Operasional (Bensin) ke kunjungan resseler</t>
  </si>
  <si>
    <t>Rafli Muhammad - By. Operasional (Bensin) Kekunjungan resseler</t>
  </si>
  <si>
    <t>Meytilien Cloudian (Odi) - By. Operasional (Bensin, toll, parkir) Pameran NJIS</t>
  </si>
  <si>
    <t>Jasuri - Kasbon utk operasional ukt ke gudang</t>
  </si>
  <si>
    <t>Herlambang - Beli air botol utk tamu</t>
  </si>
  <si>
    <t xml:space="preserve">Edwin Yahya Priyatna - Pengembalian kasbon utk beli tiket kereta PP + Operasional By. Perjalanan dinas ke Malang </t>
  </si>
  <si>
    <t xml:space="preserve">Edwin Yahya Priyatna - Beli utk beli tiket kereta PP + By. Operasional By. Perjalanan dinas ke Malang </t>
  </si>
  <si>
    <t>Wilung - Byr biaya import</t>
  </si>
  <si>
    <t>Absori - By. Perjalanan dinas Survei Dinatek Bandung</t>
  </si>
  <si>
    <t>Absori - Lemburan Survei Dinatek Bandung</t>
  </si>
  <si>
    <t>Tikno -  Lemburan Survei Dinatek Bandung</t>
  </si>
  <si>
    <t>Slamet - Byr isi e-toll</t>
  </si>
  <si>
    <t>Farhan Lubis - By. Grab transport presentasi Sekolah SMK Purnama 1</t>
  </si>
  <si>
    <t>Sales Herawati</t>
  </si>
  <si>
    <t>Wilung - Byr Firstmedia Bln Feb'26 &amp; HP XL bln Feb'26</t>
  </si>
  <si>
    <t>Andreas - By. Operasional (Bensin, toll) Visit ke PT. Tepat Industri Bandung (TKDN)</t>
  </si>
  <si>
    <t>Wilung - Byr Hp 0816 - 1979008 (Indosat)</t>
  </si>
  <si>
    <t xml:space="preserve">Wilung - Byr Hp 0812 - 97979008 </t>
  </si>
  <si>
    <t>Wilung - Byr Hp 0811 - 966476 (Slamet)</t>
  </si>
  <si>
    <t>Wilung - Byr Telp 021 - 6682033</t>
  </si>
  <si>
    <t>Wilung - Byr Telp 021 - 6681169</t>
  </si>
  <si>
    <t>Wilung - Byr Telp 021 - 6680223</t>
  </si>
  <si>
    <t>Wilung - Byr Telp 021 - 66692467</t>
  </si>
  <si>
    <t>Wilung - Byr Telp 021 - 66692468</t>
  </si>
  <si>
    <t>Wilung - Byr Telp 021 - 6685110</t>
  </si>
  <si>
    <t>Annisa - Beli konsumsi utk meeting tgl 12/02/2026 &amp; 13/02/2026</t>
  </si>
  <si>
    <t>Uca - Pengembalian kasbon</t>
  </si>
  <si>
    <t>Uca - By. Perjalanan dinas ke Survei Tasik &amp; Bandung</t>
  </si>
  <si>
    <t>Uca - Lemburan Survei Tasik &amp; Bandung</t>
  </si>
  <si>
    <t>Tikno - Lemburan Survei Tasik &amp; Bandung</t>
  </si>
  <si>
    <t>Lily - Lemburan Demo Robot Bintaro</t>
  </si>
  <si>
    <t>Iwan - Lemburan pasang IFP 98" + 86" Kemhan Salemba</t>
  </si>
  <si>
    <t>Iwan - Lemburan Demo Robot Bintaro</t>
  </si>
  <si>
    <t>JD411542</t>
  </si>
  <si>
    <t>Wilung - Kasbon utk biaya install buat stok</t>
  </si>
  <si>
    <t>Iwan - Kasbon utk perpanjang STNK mobil + KIR mobil B 9246 UAT</t>
  </si>
  <si>
    <t>Jeni - Byr service laptop Cahaya (ganti batu batre)</t>
  </si>
  <si>
    <t>Iwan - Pengembalian kasbon utk perpanjang STNK mobil B 1405 URF</t>
  </si>
  <si>
    <t>PT. Gosho Mandiri Utama - Kasbon utk perpanjang STNK mobil B 1405 URF dan byr service mobil ganti kampas rem</t>
  </si>
  <si>
    <t>Suryadi - By. Perjalanan dinas ke Proyek Telkom Bandung  (SO 006760)</t>
  </si>
  <si>
    <t>Iswan - By. Transport ke Proyek Makasar (SAP) - SO 006691)</t>
  </si>
  <si>
    <t>SO 006691 - Slamet</t>
  </si>
  <si>
    <t>Charlie - Byr Ekpedisi MPS kirim barang ke CV. Solusi Arya Prima (Proyek ISI YOGYA) - Perbaikan SO 006500</t>
  </si>
  <si>
    <t>SO 006500 - Slamet</t>
  </si>
  <si>
    <t>PT. Bmer - Byr biaya operasional ke Proyek Kesbangpol Bandung  (SO 006729)</t>
  </si>
  <si>
    <t>SO 006729 - Jefferson</t>
  </si>
  <si>
    <t>Sales Syaiful</t>
  </si>
  <si>
    <t>Iwan - By. Operasional (Bensin, toll, parkir) Ke Proyek Telkom surabaya - SO 006772, Proyek PIP Makasar - Slamet</t>
  </si>
  <si>
    <t>SO 006772 - Slamet, PIP Mksr - Slamet</t>
  </si>
  <si>
    <t>Sales Edwin &amp; Sales Syaiful</t>
  </si>
  <si>
    <t>Lily - Lemburan pasang IFP 98" + 86" Kemhan Salemba (SO 006721)</t>
  </si>
  <si>
    <t>Jeni - Byr listrik &amp; Pam (MVP) bulan Feb'26</t>
  </si>
  <si>
    <t>Jeni - Byr listrik &amp; Pam (Gudang Indah Starhub) bulan Feb'26</t>
  </si>
  <si>
    <t>PT. Gosho Mandiri Utama - Pengembalian kasbon utk perpanjang STNK mobil B 1405 URF dan byr service mobil ganti kampas rem</t>
  </si>
  <si>
    <t>Ferdi - By. Operasional (Bensin) ke pengecekan TV di serpong EBDESK (SO 006753)</t>
  </si>
  <si>
    <t xml:space="preserve">SO 006753 - Slamet </t>
  </si>
  <si>
    <t>Kristin - Byr org freelane a/n. Muhammad Yusuf (tgl 09/02/2026 s/d 15/02/2026)</t>
  </si>
  <si>
    <t>Iwan - Lemburan ambil barang install IFW ke gudang starhub</t>
  </si>
  <si>
    <t>Lily - Lemburan ambil barang install IFW ke gudang starhub</t>
  </si>
  <si>
    <t>Agus Sugi - By. Perjalanan dinas ke Survei OJK YOGYA</t>
  </si>
  <si>
    <t>Agus Sugi - Lemburan Survei OJK YOGYA</t>
  </si>
  <si>
    <t>Iswan - Lemburan Survei OJK YOGYA</t>
  </si>
  <si>
    <t>Jeni - Beli Fan 8 x 1,5 mm &amp; beli kabel utk batre (TKDN)</t>
  </si>
  <si>
    <t>Wilung - Pengembalian kasbon byr KK BCA (TOPED)</t>
  </si>
  <si>
    <t>VP-26/II/009</t>
  </si>
  <si>
    <t>CV. Ravinela Jasa Sukses - No Faktur : 005/XII/RJS/25</t>
  </si>
  <si>
    <t>VP-26/II/007</t>
  </si>
  <si>
    <t>PT. Angkasa Tour &amp; Travel - No Faktur : ATT/INV/LAIN/2026/II/02657</t>
  </si>
  <si>
    <t>VP-26/II/008</t>
  </si>
  <si>
    <t>Telekomunikasi Indonesia, Tbk - No Faktur : 88852921656500100001202602</t>
  </si>
  <si>
    <t>VP-26/I/042</t>
  </si>
  <si>
    <t>Estate Management - No Faktur : 090/SEM-INV-STR/01/2026</t>
  </si>
  <si>
    <t>VP-26/II/011</t>
  </si>
  <si>
    <t>PT. Gosho Mandiri Utama - No Faktur : INV-GMU/26/01/019</t>
  </si>
  <si>
    <t>26/OP/I-110</t>
  </si>
  <si>
    <t>26/OP/I-111</t>
  </si>
  <si>
    <t>26/OP/I-106</t>
  </si>
  <si>
    <t>26/OP/I-107</t>
  </si>
  <si>
    <t>26/OP/I-108</t>
  </si>
  <si>
    <t>26/OP/I-109</t>
  </si>
  <si>
    <t>26/OP/I-112</t>
  </si>
  <si>
    <t>26/OP/I-113</t>
  </si>
  <si>
    <t>26/OP/I-114</t>
  </si>
  <si>
    <t>26/OP/I-115</t>
  </si>
  <si>
    <t>26/OP/I-116</t>
  </si>
  <si>
    <t>26/OP/I-117</t>
  </si>
  <si>
    <t>26/OP/I-118</t>
  </si>
  <si>
    <t>26/OP/I-119</t>
  </si>
  <si>
    <t>26/OP/I-120</t>
  </si>
  <si>
    <t>26/OP/I-121</t>
  </si>
  <si>
    <t>26/OP/I-122</t>
  </si>
  <si>
    <t>26/OP/I-123</t>
  </si>
  <si>
    <t>26/OP/I-124</t>
  </si>
  <si>
    <t>26/OP/I-125</t>
  </si>
  <si>
    <t>26/OP/I-126</t>
  </si>
  <si>
    <t>26/OP/I-127</t>
  </si>
  <si>
    <t>26/OP/I-128</t>
  </si>
  <si>
    <t>26/OP/I-129</t>
  </si>
  <si>
    <t>26/OP/I-130</t>
  </si>
  <si>
    <t>26/OP/I-131</t>
  </si>
  <si>
    <t>26/OP/I-133</t>
  </si>
  <si>
    <t>26/OP/I-134</t>
  </si>
  <si>
    <t>26/OP/I-135</t>
  </si>
  <si>
    <t>26/OP/I-136</t>
  </si>
  <si>
    <t>26/OP/I-137</t>
  </si>
  <si>
    <t>26/OP/I-138</t>
  </si>
  <si>
    <t>26/OP/I-139</t>
  </si>
  <si>
    <t>26/OD/I-017</t>
  </si>
  <si>
    <t>26/OD/I-018</t>
  </si>
  <si>
    <t>26/OP/I-142</t>
  </si>
  <si>
    <t>26/OP/I-143</t>
  </si>
  <si>
    <t>26/OP/I-144</t>
  </si>
  <si>
    <t>26/OP/I-145</t>
  </si>
  <si>
    <t>26/OP/I-146</t>
  </si>
  <si>
    <t>26/OD/I-019</t>
  </si>
  <si>
    <t>26/OD/I-022</t>
  </si>
  <si>
    <t>26/OP/I-150</t>
  </si>
  <si>
    <t>26/OP/I-151</t>
  </si>
  <si>
    <t>26/OP/I-152</t>
  </si>
  <si>
    <t>26/OP/I-153</t>
  </si>
  <si>
    <t>26/OP/I-154</t>
  </si>
  <si>
    <t>26/OP/I-155</t>
  </si>
  <si>
    <t>26/OP/I-156</t>
  </si>
  <si>
    <t>26/OP/I-157</t>
  </si>
  <si>
    <t>26/OP/I-158</t>
  </si>
  <si>
    <t>26/OP/I-159</t>
  </si>
  <si>
    <t>26/OP/I-161</t>
  </si>
  <si>
    <t>26/OP/I-162</t>
  </si>
  <si>
    <t>26/OP/I-163</t>
  </si>
  <si>
    <t>26/OP/I-164</t>
  </si>
  <si>
    <t>26/OP/I-165</t>
  </si>
  <si>
    <t>26/OP/I-166</t>
  </si>
  <si>
    <t>26/OP/I-167</t>
  </si>
  <si>
    <t>26/OP/I-168</t>
  </si>
  <si>
    <t>26/OP/I-169</t>
  </si>
  <si>
    <t>26/OP/I-170</t>
  </si>
  <si>
    <t>26/OP/I-171</t>
  </si>
  <si>
    <t>26/OP/I-172</t>
  </si>
  <si>
    <t>26/OP/I-173</t>
  </si>
  <si>
    <t>26/JV/I-003</t>
  </si>
  <si>
    <t>26/OP/I-177</t>
  </si>
  <si>
    <t>26/OP/I-178</t>
  </si>
  <si>
    <t>26/OP/I-179</t>
  </si>
  <si>
    <t>26/OP/I-180</t>
  </si>
  <si>
    <t>26/OP/I-181</t>
  </si>
  <si>
    <t>26/OP/I-182</t>
  </si>
  <si>
    <t>26/OP/I-183</t>
  </si>
  <si>
    <t>26/OP/I-184</t>
  </si>
  <si>
    <t>26/OP/I-185</t>
  </si>
  <si>
    <t>26/OP/I-186</t>
  </si>
  <si>
    <t>26/OP/I-187</t>
  </si>
  <si>
    <t>26/OP/I-188</t>
  </si>
  <si>
    <t>26/OP/I-189</t>
  </si>
  <si>
    <t>26/OP/I-190</t>
  </si>
  <si>
    <t>26/OP/I-191</t>
  </si>
  <si>
    <t>26/OD/I-025</t>
  </si>
  <si>
    <t>26/OP/I-194</t>
  </si>
  <si>
    <t>26/OD/I-026</t>
  </si>
  <si>
    <t>26/OP/I-195</t>
  </si>
  <si>
    <t>26/OP/I-196</t>
  </si>
  <si>
    <t>26/OD/I-027</t>
  </si>
  <si>
    <t>26/OP/I-197</t>
  </si>
  <si>
    <t>26/OP/I-198</t>
  </si>
  <si>
    <t>26/OP/I-199</t>
  </si>
  <si>
    <t>26/OP/I-200</t>
  </si>
  <si>
    <t>26/OP/I-201</t>
  </si>
  <si>
    <t>26/OP/I-202</t>
  </si>
  <si>
    <t>26/OP/I-203</t>
  </si>
  <si>
    <t>26/OP/I-204</t>
  </si>
  <si>
    <t>26/OP/I-205</t>
  </si>
  <si>
    <t>26/OD/I-030</t>
  </si>
  <si>
    <t>26/OP/I-206</t>
  </si>
  <si>
    <t>Kristin - Beli batu batrei utk stok kantor</t>
  </si>
  <si>
    <t>Herlambang - Beli Baygon</t>
  </si>
  <si>
    <t>Jeni - Beli kantong palstik utk sampah</t>
  </si>
  <si>
    <t>Wilung - Pengembalian kasbon utk biaya install buat stok</t>
  </si>
  <si>
    <t>Wilung - Beli panel distribusi komplit 66 KVH</t>
  </si>
  <si>
    <t>Jeni - Beli Batre dan kabel lampu + Bohlam (TKDN)</t>
  </si>
  <si>
    <t>Kas Negara - PPN Bln Jan'26</t>
  </si>
  <si>
    <t>Wilung - Kasbon utk byr KK UOB</t>
  </si>
  <si>
    <t>Wilung - Pengembalian kasbon utk byr KK UOB</t>
  </si>
  <si>
    <t>SO 006645 - Slamet, SO 006708 - Slamet, SO 006723 - Slamet</t>
  </si>
  <si>
    <t>Wilung - Byr klaim KK UOB (Byr traveloka, Google, PayPal) - Proyek Bali (SO 006645, SO 006708), Proyek Maumere (SO 006723)</t>
  </si>
  <si>
    <t>26/OPB/I-132</t>
  </si>
  <si>
    <t>26/OPB/I-132A</t>
  </si>
  <si>
    <t>26/OPB/I-132B</t>
  </si>
  <si>
    <t>26/OPB/I-140</t>
  </si>
  <si>
    <t>26/OPB/I-141</t>
  </si>
  <si>
    <t>26/OPB/I-147</t>
  </si>
  <si>
    <t>26/OPB/I-148</t>
  </si>
  <si>
    <t>26/OPB/I-149</t>
  </si>
  <si>
    <t>26/OPB/I-160</t>
  </si>
  <si>
    <t>26/OPB/I-174</t>
  </si>
  <si>
    <t>26/OPB/I-175</t>
  </si>
  <si>
    <t>26/OPB/I-176</t>
  </si>
  <si>
    <t>Nana - Beli kabel data cat 6 (Proyek Gianyar Bali - SO 006708)</t>
  </si>
  <si>
    <t>26/OPB/I-207</t>
  </si>
  <si>
    <t>26/OPB/I-208</t>
  </si>
  <si>
    <t>26/OPB/I-209</t>
  </si>
  <si>
    <t>26/OPB/I-210</t>
  </si>
  <si>
    <t>26/OPB/I-211</t>
  </si>
  <si>
    <t>26/OPB/I-212</t>
  </si>
  <si>
    <t>26/OPB/I-213</t>
  </si>
  <si>
    <t>26/OPB/I-214</t>
  </si>
  <si>
    <t>26/OP/I-215</t>
  </si>
  <si>
    <t>26/OP/I-216</t>
  </si>
  <si>
    <t>26/OP/I-217</t>
  </si>
  <si>
    <t>26/OP/I-218</t>
  </si>
  <si>
    <t>26/OPB/I-219</t>
  </si>
  <si>
    <t>26/OPB/I-220</t>
  </si>
  <si>
    <t>26/OPB/I-221</t>
  </si>
  <si>
    <t>26/OPB/I-222</t>
  </si>
  <si>
    <t>26/OPB/I-223</t>
  </si>
  <si>
    <t>Jefferson - Byr Komisi No SO 006627, 006668, 006670, 006711</t>
  </si>
  <si>
    <t>26/OPB/I-224</t>
  </si>
  <si>
    <t>Lina Karlina - Byr Komisi No SO 006741, 006679, 006690</t>
  </si>
  <si>
    <t>26/OPB/I-225</t>
  </si>
  <si>
    <t>26/OPB/I-226</t>
  </si>
  <si>
    <t>26/OPB/I-227</t>
  </si>
  <si>
    <t>26/OPB/I-228</t>
  </si>
  <si>
    <t>26/OPB/I-229</t>
  </si>
  <si>
    <t>26/OPB/I-230</t>
  </si>
  <si>
    <t>26/OPB/I-231</t>
  </si>
  <si>
    <t>26/ODB/I-015</t>
  </si>
  <si>
    <t>26/ODB/I-016</t>
  </si>
  <si>
    <t>26/ODB/I-020</t>
  </si>
  <si>
    <t>26/ODB/I-021</t>
  </si>
  <si>
    <t>26/ODB/I-023</t>
  </si>
  <si>
    <t>26/ODB/I-024</t>
  </si>
  <si>
    <t>26/ODB/I-024A</t>
  </si>
  <si>
    <t>Evergreen Line PTE, LTD - PPh 23 (No. Invoice : 25563480 - 25563478</t>
  </si>
  <si>
    <t>26/ODB/I-028</t>
  </si>
  <si>
    <t>26/ODB/I-029</t>
  </si>
  <si>
    <t>26/ODB/I-031</t>
  </si>
  <si>
    <t>26/ODB/I-032</t>
  </si>
  <si>
    <t>26/ODB/I-033</t>
  </si>
  <si>
    <t>26/ODB/I-034</t>
  </si>
  <si>
    <t>26/ODB/I-035</t>
  </si>
  <si>
    <t>KJPP Hari Utomo &amp; Rekan - Byr jasa penilaian aset Tanah dan Bangunan</t>
  </si>
  <si>
    <t>26/OPB/I-132C</t>
  </si>
  <si>
    <t>Kristin - Byr org freelane a/n. Muhammad Yusuf (tgl 16/02/2026 s/d 22/02/2026)</t>
  </si>
  <si>
    <t>Kristin - Byr org freelane A/n. Charlie (tgl 09/02/2026 s/d 13/02/2026)</t>
  </si>
  <si>
    <t>Charlie - Lemburan ambil barang install IFW ke gudang starhub</t>
  </si>
  <si>
    <t>Lina Karlina - By. Perjalanan dinas ke Kalimantan Tengah (Palangkarya) (3 hari)</t>
  </si>
  <si>
    <t>Jeni - Beli lampu LED utk di ruang pak wilung dan pak slamet</t>
  </si>
  <si>
    <t>VI BCA Insurance asuransi umum BCA - Refound asuransi kebakaran gudang duta indah starhub (Tgl 2 mei 2026 s/d 2 mei 2027)</t>
  </si>
  <si>
    <t>26/OPB/I-075B</t>
  </si>
  <si>
    <t>KK BCA - Wilung - Toped, bensin, cicilan, entertainent makan, dll</t>
  </si>
  <si>
    <t>26/OPB/I-075A</t>
  </si>
  <si>
    <t>26/OPB/I-105</t>
  </si>
  <si>
    <t>26/OPB/I-192</t>
  </si>
  <si>
    <t>26/OPB/I-193</t>
  </si>
  <si>
    <t>Bu Mei - Byr asuransi harta benda (Stok barang) gudang Duta Indah Starhub Blok W No. 5 masa berlaku tanggal 22/01/2026 s/d 22/01/2027</t>
  </si>
  <si>
    <t>BCA - Asuransi kebakaran gudang duta indah starhub (Tgl 15 Des 2025 s/d 15 Des 2026)</t>
  </si>
  <si>
    <t>Rachman - Lemburan Proyek Kementan Bogor (Perbaikan model - SO 006741)</t>
  </si>
  <si>
    <t>Iwan - Lemburan Proyek Kementan Bogor (Perbaikan model - SO 006741)</t>
  </si>
  <si>
    <t>Lily - Lemburan Proyek Kementan Bogor (Perbaikan model - SO 006741)</t>
  </si>
  <si>
    <t>Iwan - By. Operasional (Bensin, toll, parkir) Ke gudang, Proyek LDI (SO 006779), Proyek Kementan Bogor (Perbaikan - SO 006741)</t>
  </si>
  <si>
    <t>SO 006779 - Slamet, SO 006741 - Lina</t>
  </si>
  <si>
    <t>Agus Sugi - Lemburan Perbaikan videotron outdoor (Proyek ISI YOGYA - SO 006500)</t>
  </si>
  <si>
    <t>Iswan - Lemburan Perbaikan videotron outdoor (Proyek ISI YOGYA - SO 006500)</t>
  </si>
  <si>
    <t>Agus Sugi - By. Perjalanan dinas ke perbaikan videotron  outdoor (Proyek ISI Yogya - SO 006500)</t>
  </si>
  <si>
    <t>Agus Sugi - By. Perjalanan dinas ke Proyek Universitas Telkom Surabaya (SO 006772)</t>
  </si>
  <si>
    <t xml:space="preserve">SO 006772 - Slamet </t>
  </si>
  <si>
    <t>Lina Karlina - By. Operasional perjalanan dinas ke Kalimantan Tengah (Palangkarya)</t>
  </si>
  <si>
    <t>Iwan - Kasbon utk Proyek Lampung</t>
  </si>
  <si>
    <t>Jasuri - By. Operasional (Toll) ke gudang starhub</t>
  </si>
  <si>
    <t>Ravena - Beli kayu palet (SO 006781)</t>
  </si>
  <si>
    <t>SO 006781 - Billy</t>
  </si>
  <si>
    <t>Herlambang - Beli paku utk ngepak barang (SO 006781)</t>
  </si>
  <si>
    <t>Surya - Pengembalian kasbon</t>
  </si>
  <si>
    <t>Surya - By. Operasional (Bensin, toll, parkir) ke Proyek Binus Bandung (SO 006732)</t>
  </si>
  <si>
    <t>Surya - By. Operasional (Bensin, toll, parkir) ke Proyek AISIN Cikarang (SO 006444)</t>
  </si>
  <si>
    <t>SO 006444 - Slamet</t>
  </si>
  <si>
    <t>Charlie - By. Operasional (Bensin, toll, parkir) Ke Proyek MK (SO 006775), Proyek ISI Yogya (SO 006500)</t>
  </si>
  <si>
    <t>SO 006500 - Slamet, SO 006775 - Slamet)</t>
  </si>
  <si>
    <t>VP-26/II/014</t>
  </si>
  <si>
    <t>PT. Atoz Mega Indonesia - No Faktur : INV-F/26-I/0084</t>
  </si>
  <si>
    <t>VP-26/II/012</t>
  </si>
  <si>
    <t>PT. Gosho Mandiri Utama - No Faktur : INV-GMU/26/02/001, 002, 010</t>
  </si>
  <si>
    <t>VP-26/II/013</t>
  </si>
  <si>
    <t>PT. Isemc Teknologi Indonesia - No Faktur : INV-ITI/26/I/436</t>
  </si>
  <si>
    <t>VP-26/II/015</t>
  </si>
  <si>
    <t>CV. Duta Setia Abadi - No Faktur : 26/DSA/01/003, 26/DSA/I/004</t>
  </si>
  <si>
    <t>26/OP/II-001</t>
  </si>
  <si>
    <t>26/OP/II-002</t>
  </si>
  <si>
    <t>26/OP/II-003</t>
  </si>
  <si>
    <t>26/OP/II-004</t>
  </si>
  <si>
    <t>26/OP/II-005</t>
  </si>
  <si>
    <t>26/OP/II-006</t>
  </si>
  <si>
    <t>26/OP/II-007</t>
  </si>
  <si>
    <t>26/OP/II-008</t>
  </si>
  <si>
    <t>26/OP/II-009</t>
  </si>
  <si>
    <t>26/OP/II-010</t>
  </si>
  <si>
    <t>26/OP/II-011</t>
  </si>
  <si>
    <t>26/OP/II-012</t>
  </si>
  <si>
    <t>26/OP/II-013</t>
  </si>
  <si>
    <t>26/OP/II-014</t>
  </si>
  <si>
    <t>26/OP/II-015</t>
  </si>
  <si>
    <t>26/OP/II-016</t>
  </si>
  <si>
    <t>26/OP/II-017</t>
  </si>
  <si>
    <t>26/OP/II-018</t>
  </si>
  <si>
    <t>26/OP/II-019</t>
  </si>
  <si>
    <t>26/OP/II-020</t>
  </si>
  <si>
    <t>26/OD/II-001</t>
  </si>
  <si>
    <t>26/OP/II-021</t>
  </si>
  <si>
    <t>26/OP/II-022</t>
  </si>
  <si>
    <t>26/OP/II-023</t>
  </si>
  <si>
    <t>26/OD/II-002</t>
  </si>
  <si>
    <t>26/OP/II-024</t>
  </si>
  <si>
    <t>26/OD/II-003</t>
  </si>
  <si>
    <t>26/OP/II-025</t>
  </si>
  <si>
    <t>26/OP/II-026</t>
  </si>
  <si>
    <t>26/OP/II-030</t>
  </si>
  <si>
    <t>26/OP/II-031</t>
  </si>
  <si>
    <t>26/OP/II-032</t>
  </si>
  <si>
    <t>26/OD/II-005</t>
  </si>
  <si>
    <t>26/OP/II-033</t>
  </si>
  <si>
    <t>26/OP/II-034</t>
  </si>
  <si>
    <t>26/OP/II-035</t>
  </si>
  <si>
    <t>26/OP/II-036</t>
  </si>
  <si>
    <t>26/OP/II-037</t>
  </si>
  <si>
    <t>26/OD/II-006</t>
  </si>
  <si>
    <t>26/OP/II-038</t>
  </si>
  <si>
    <t>26/OD/II-007</t>
  </si>
  <si>
    <t>26/OP/II-039</t>
  </si>
  <si>
    <t>26/OP/II-043</t>
  </si>
  <si>
    <t>26/OP/II-044</t>
  </si>
  <si>
    <t>26/OD/II-009</t>
  </si>
  <si>
    <t>26/OP/II-045</t>
  </si>
  <si>
    <t>26/OP/II-046</t>
  </si>
  <si>
    <t>26/OP/II-047</t>
  </si>
  <si>
    <t>26/OP/II-048</t>
  </si>
  <si>
    <t>26/OP/II-049</t>
  </si>
  <si>
    <t>26/OP/II-050</t>
  </si>
  <si>
    <t>26/OP/II-052</t>
  </si>
  <si>
    <t>26/OP/II-053</t>
  </si>
  <si>
    <t>26/OP/II-054</t>
  </si>
  <si>
    <t>26/OP/II-055</t>
  </si>
  <si>
    <t>26/OP/II-056</t>
  </si>
  <si>
    <t>26/OP/II-057</t>
  </si>
  <si>
    <t>26/OP/II-058</t>
  </si>
  <si>
    <t>26/OP/II-059</t>
  </si>
  <si>
    <t>26/OP/II-060</t>
  </si>
  <si>
    <t>26/OP/II-061</t>
  </si>
  <si>
    <t>26/OP/II-062</t>
  </si>
  <si>
    <t>26/OP/II-063</t>
  </si>
  <si>
    <t>26/OP/II-064</t>
  </si>
  <si>
    <t>26/OD/II-010</t>
  </si>
  <si>
    <t>26/OP/II-065</t>
  </si>
  <si>
    <t>26/OP/II-066</t>
  </si>
  <si>
    <t>26/OP/II-067</t>
  </si>
  <si>
    <t>26/OP/II-073</t>
  </si>
  <si>
    <t>26/OP/II-074</t>
  </si>
  <si>
    <t>26/OP/II-075</t>
  </si>
  <si>
    <t>26/OD/II-013</t>
  </si>
  <si>
    <t>26/OP/II-076</t>
  </si>
  <si>
    <t>26/OP/II-077</t>
  </si>
  <si>
    <t>26/OP/II-079</t>
  </si>
  <si>
    <t>26/OP/II-080</t>
  </si>
  <si>
    <t>26/OP/II-081</t>
  </si>
  <si>
    <t>26/OP/II-082</t>
  </si>
  <si>
    <t>26/OP/II-083</t>
  </si>
  <si>
    <t>26/OP/II-084</t>
  </si>
  <si>
    <t>26/OP/II-085</t>
  </si>
  <si>
    <t>26/OP/II-086</t>
  </si>
  <si>
    <t>26/OP/II-088</t>
  </si>
  <si>
    <t>26/OP/II-089</t>
  </si>
  <si>
    <t>26/OP/II-090</t>
  </si>
  <si>
    <t>26/OP/II-091</t>
  </si>
  <si>
    <t>26/OP/II-092</t>
  </si>
  <si>
    <t>26/OP/II-093</t>
  </si>
  <si>
    <t>26/OP/II-094</t>
  </si>
  <si>
    <t>26/OP/II-095</t>
  </si>
  <si>
    <t>26/OD/II-014</t>
  </si>
  <si>
    <t>26/OP/II-096</t>
  </si>
  <si>
    <t>26/OD/II-015</t>
  </si>
  <si>
    <t>26/OP/II-097</t>
  </si>
  <si>
    <t>26/OP/II-098</t>
  </si>
  <si>
    <t>26/OD/II-016</t>
  </si>
  <si>
    <t>26/OP/II-099</t>
  </si>
  <si>
    <t>26/OP/II-100</t>
  </si>
  <si>
    <t>26/OP/II-101</t>
  </si>
  <si>
    <t>26/OP/II-102</t>
  </si>
  <si>
    <t>26/OP/II-103</t>
  </si>
  <si>
    <t>26/OP/II-104</t>
  </si>
  <si>
    <t>26/OP/II-105</t>
  </si>
  <si>
    <t>26/JV/II-002</t>
  </si>
  <si>
    <t>26/OP/II-106</t>
  </si>
  <si>
    <t>26/OD/II-017</t>
  </si>
  <si>
    <t>26/OP/II-107</t>
  </si>
  <si>
    <t>26/OP/II-108</t>
  </si>
  <si>
    <t>26/OP/II-109</t>
  </si>
  <si>
    <t>26/OP/II-110</t>
  </si>
  <si>
    <t>26/OP/II-111</t>
  </si>
  <si>
    <t>26/OP/II-112</t>
  </si>
  <si>
    <t>26/OP/II-113</t>
  </si>
  <si>
    <t>26/OP/II-114</t>
  </si>
  <si>
    <t>26/OP/II-115</t>
  </si>
  <si>
    <t>26/OP/II-116</t>
  </si>
  <si>
    <t>26/OP/II-117</t>
  </si>
  <si>
    <t>26/OD/II-018</t>
  </si>
  <si>
    <t>26/OP/II-118</t>
  </si>
  <si>
    <t>26/OP/II-119</t>
  </si>
  <si>
    <t>26/OP/II-120</t>
  </si>
  <si>
    <t>26/OP/II-121</t>
  </si>
  <si>
    <t>26/OPB/II-027</t>
  </si>
  <si>
    <t>26/OPB/II-028</t>
  </si>
  <si>
    <t>26/OPB/II-029</t>
  </si>
  <si>
    <t>Sales herawati</t>
  </si>
  <si>
    <t>26/OPB/II-040</t>
  </si>
  <si>
    <t>26/OPB/II-041</t>
  </si>
  <si>
    <t>26/OPB/II-042</t>
  </si>
  <si>
    <t>Rachman - By. Grab transport ke Proyek KLHK (SO 006719)</t>
  </si>
  <si>
    <t>SO 006719 - Slamet</t>
  </si>
  <si>
    <t>Kristin - Byr TOPED - Beli wiper depan corolla cross hybrid uk. 26 x 16 (disuruh pak slamet)</t>
  </si>
  <si>
    <t>Meytilien Cloudian (Odi) - By. Operasional (Bensin, toll, parkir + Entertainent makan) u/ meeting dgn pak Saiful</t>
  </si>
  <si>
    <t>Billy - Kasbon utk beli tiket PP ke perjalanan dinas ke Medan</t>
  </si>
  <si>
    <t>Kristin - Byr Warung Mawar (Intertainent makan)</t>
  </si>
  <si>
    <t>Ravena - Byr TIKI kirim dokumen ke Ibu Mila (SO 006783) &amp; Ibu Arsita (SO 006768)</t>
  </si>
  <si>
    <t>Jeni - Beli Resistor (Penahan setrum) disuruh pak wilung (TKDN)</t>
  </si>
  <si>
    <t>Lina - By. Grab transport + Bensin utk kunjungan resseler</t>
  </si>
  <si>
    <t>Lina - By. Entertainent makan acara utk kunjungan resseler (Bulan Feb'26)</t>
  </si>
  <si>
    <t>Billy - By. Perjalanan dinas ke Medan (4 hari)</t>
  </si>
  <si>
    <t>Farhan Lubis - By. Perjalanan dinas ke Medan (4 hari)</t>
  </si>
  <si>
    <t>Billy - Kasbon utk beli OPR utk perjalanan dinas ke Medan</t>
  </si>
  <si>
    <t xml:space="preserve">Sales Edwin </t>
  </si>
  <si>
    <t xml:space="preserve">Iwan - Lemburan antar pak slamet </t>
  </si>
  <si>
    <t>Furkon - Lemburan antar pak slamet + pak ishak ke Ebides + gambir</t>
  </si>
  <si>
    <t>PT. Gosho Mandiri Utama - Pengembalian dana PPh 23 tahun 2024</t>
  </si>
  <si>
    <t>VP-26/II/022</t>
  </si>
  <si>
    <t>PT. Gosho Mandiri Utama - No Faktur : INV-GMU/26/02/009, INV-GMU/26/02/011</t>
  </si>
  <si>
    <t>VP-26/II/016</t>
  </si>
  <si>
    <t>PT. Gosho Mandiri Utama - No Faktur : INV-GMU/26/02/010</t>
  </si>
  <si>
    <t>VP-26/II/021</t>
  </si>
  <si>
    <t>PT. Fernands Audio Visual - No Faktur : INV26-01-008-MVP, INV26-01-009-MVP</t>
  </si>
  <si>
    <t>VP-26/II/020</t>
  </si>
  <si>
    <t>PT. Isemc Teknologi Indonesia - No Faktur : INV-ITI/26/I/438</t>
  </si>
  <si>
    <t>VP-26/II/023</t>
  </si>
  <si>
    <t>Asep Riva Perdiana - No Faktur : IN-26/II/171</t>
  </si>
  <si>
    <t>VP-26/II/019</t>
  </si>
  <si>
    <t>PT. Gosho Mandiri Utama - No Faktur : INV-GMU/26/02/008</t>
  </si>
  <si>
    <t>Wilung - Byr klaim entertainent makan, bensin, beli obat, dll</t>
  </si>
  <si>
    <t>Wilung - Kasbon U/gajian bulan Februari 2026</t>
  </si>
  <si>
    <t>VP-26/II/010</t>
  </si>
  <si>
    <t>PT. Gosho Mandiri Utama - No. Faktur : INV-GMU/26/01/019, INV-GMU/26/01/020</t>
  </si>
  <si>
    <t>VP-26/II/018</t>
  </si>
  <si>
    <t>PT. Gosho Mandiri Utama - No Faktur : INV-GMU/26/02/011</t>
  </si>
  <si>
    <t>Saldo Awal Maret 2026</t>
  </si>
  <si>
    <t>Sales Farhan</t>
  </si>
  <si>
    <t>Farhan Lubis - By. Grab transport presentasi Cyber  Space (Sales Edwin)</t>
  </si>
  <si>
    <t>Delta mas - Byr Tunjangan Hari Raya Tahun 2026 (Blok I 46 - 47)</t>
  </si>
  <si>
    <t>Kristin - Byr org freelane a/n. Muhammad Yusuf (tgl 23/02/2026 s/d 01/03/2026)</t>
  </si>
  <si>
    <t>Kristin - Byr org freelane A/n. Charlie (tgl 23/02/2026 s/d 01/03/2026)</t>
  </si>
  <si>
    <t>Kristin - Byr org freelane A/n. Irpan (tgl 23/02/2026 s/d 01/03/2026)</t>
  </si>
  <si>
    <t>Iwan - Lemburan antar pak slamet dan pak wilung</t>
  </si>
  <si>
    <t>Charlie - By. Operasional (Bensin, toll, parkir) ke Demo Maraka, Proyek Unitidar Magelang (SO 006782) &amp; Proyek lampung (SO 006781)</t>
  </si>
  <si>
    <t>Demo Maraka - Edwin, SO 006781 - Billy, SO 006782 - Budiono</t>
  </si>
  <si>
    <t>Jeni - Byr TIKI kirim barang ke Bapak Alvin Herwanta (SO 006781)</t>
  </si>
  <si>
    <t>Bagus - Pengembalian kasbon</t>
  </si>
  <si>
    <t>Bagus - By. Operasional (beli tiket + Grab + sewa motor) ke Perjalanan dinas ke Survei Bengkulu</t>
  </si>
  <si>
    <t>Sales Bagus</t>
  </si>
  <si>
    <t>Saldo Per Awal Maret 2026</t>
  </si>
  <si>
    <t>Iwan - Pengembalian kasbon utk perpanjang STNK mobil B 9246 UAT</t>
  </si>
  <si>
    <t>Iwan - Byr Perpanjang STNK mobil B 9246 UAT</t>
  </si>
  <si>
    <t>Iwan - Kasbon utk KIR mobil B 9246 UAT</t>
  </si>
  <si>
    <t>Lily - Kasbon utk proyek MKRI perbaikan modul</t>
  </si>
  <si>
    <t>Kristin - Byr PT. Cipta Alpha Omega - Pembayaran biaya bongkar muat mitsindo - Pak yusuf (Bulan Februari 2026)</t>
  </si>
  <si>
    <t>Jefferson - Pengembalian kasbon</t>
  </si>
  <si>
    <t>Jefferson - By. Operasional + beli tiket PP ke perjalanan dinas Survei ke Pekan Baru</t>
  </si>
  <si>
    <t>Slamet - Byr Kartu kredit bank Panin (Klaim entertainent makan, dll)</t>
  </si>
  <si>
    <t>Diki - Kasbon utk Proyek Lampung</t>
  </si>
  <si>
    <t>Herlambang - Beli sungliht, harpic, kopi, teh, gula, dll</t>
  </si>
  <si>
    <t>Ravena - Byr TIKI kirim dokumen ke Bapak Alvin (SO 006781)</t>
  </si>
  <si>
    <t xml:space="preserve">Kristin - Byr BPJS Ketenagakerja bulan Maret 2026 (Manager AP) </t>
  </si>
  <si>
    <t xml:space="preserve">Kristin - Byr BPJS Ketenagakerja bulan Maret 2026 </t>
  </si>
  <si>
    <t>Kristin - Byr BPJS Kesehatan bulan Maret 2026</t>
  </si>
  <si>
    <t>Slamet - Pengembalian kasbon byr Kartu kredit bank panin</t>
  </si>
  <si>
    <t>26/OP/II-122</t>
  </si>
  <si>
    <t>26/OP/II-123</t>
  </si>
  <si>
    <t>26/OP/II-124</t>
  </si>
  <si>
    <t>26/OP/II-125</t>
  </si>
  <si>
    <t>26/OD/II-021</t>
  </si>
  <si>
    <t>26/OP/II-126</t>
  </si>
  <si>
    <t>26/OP/II-127</t>
  </si>
  <si>
    <t>26/OP/II-128</t>
  </si>
  <si>
    <t>26/OP/II-129</t>
  </si>
  <si>
    <t>26/OP/II-130</t>
  </si>
  <si>
    <t>26/OP/II-131</t>
  </si>
  <si>
    <t>26/OP/II-132</t>
  </si>
  <si>
    <t>26/OP/II-133</t>
  </si>
  <si>
    <t>26/OD/II-022</t>
  </si>
  <si>
    <t>26/OP/II-134</t>
  </si>
  <si>
    <t>6/OP/II-135</t>
  </si>
  <si>
    <t>26/OP/II-136</t>
  </si>
  <si>
    <t>26/OP/II-137</t>
  </si>
  <si>
    <t>26/OP/II-138</t>
  </si>
  <si>
    <t>26/OP/II-139</t>
  </si>
  <si>
    <t>26/OD/II-023</t>
  </si>
  <si>
    <t>26/OP/II-140</t>
  </si>
  <si>
    <t>26/OD/II-024</t>
  </si>
  <si>
    <t>26/OD/II-025</t>
  </si>
  <si>
    <t>26/OP/II-141</t>
  </si>
  <si>
    <t>26/OD/II-026</t>
  </si>
  <si>
    <t>26/OP/II-146</t>
  </si>
  <si>
    <t>26/OP/II-147</t>
  </si>
  <si>
    <t>26/OP/II-148</t>
  </si>
  <si>
    <t>26/OP/II-149</t>
  </si>
  <si>
    <t>26/OP/II-150</t>
  </si>
  <si>
    <t>26/OP/II-151</t>
  </si>
  <si>
    <t>26/OP/II-152</t>
  </si>
  <si>
    <t>26/OP/II-153</t>
  </si>
  <si>
    <t>26/OP/II-154</t>
  </si>
  <si>
    <t>26/OP/II-155</t>
  </si>
  <si>
    <t>26/OP/II-156</t>
  </si>
  <si>
    <t>26/OP/II-157</t>
  </si>
  <si>
    <t>26/OP/II-158</t>
  </si>
  <si>
    <t>26/OP/II-159</t>
  </si>
  <si>
    <t>26/OP/II-160</t>
  </si>
  <si>
    <t>26/OD/II-027</t>
  </si>
  <si>
    <t>26/OP/II-161</t>
  </si>
  <si>
    <t>26/OP/II-162</t>
  </si>
  <si>
    <t>26/OP/II-163</t>
  </si>
  <si>
    <t>26/OD/II-028</t>
  </si>
  <si>
    <t>26/OP/II-164</t>
  </si>
  <si>
    <t>26/OP/II-165</t>
  </si>
  <si>
    <t>006762 - Slamet</t>
  </si>
  <si>
    <t>26/OPB/II-051</t>
  </si>
  <si>
    <t>26/OPB/II-068</t>
  </si>
  <si>
    <t>26/OPB/II-069</t>
  </si>
  <si>
    <t>26/OPB/II-070</t>
  </si>
  <si>
    <t>26/OPB/II-071</t>
  </si>
  <si>
    <t>26/OPB/II-072</t>
  </si>
  <si>
    <t>26/OP/II-078</t>
  </si>
  <si>
    <t>Kristin - Byr org freelane a/n. Irpan (tgl 02/02/2026 s/d 08/02/2026)</t>
  </si>
  <si>
    <t>Irpan - Lemburan demo NJIS + benerin mobil mogok di Binus</t>
  </si>
  <si>
    <t>26/OPB/II-087</t>
  </si>
  <si>
    <t>Kristin - Byr org freelane a/n. Irpan (tgl 09/02/2026 s/d 15/02/2026)</t>
  </si>
  <si>
    <t>26/OPB/II-142</t>
  </si>
  <si>
    <t>26/OPB/II-143</t>
  </si>
  <si>
    <t>26/OPB/II-144</t>
  </si>
  <si>
    <t>26/OPB/II-145</t>
  </si>
  <si>
    <t>26/OP/II-166</t>
  </si>
  <si>
    <t>26/OP/II-167</t>
  </si>
  <si>
    <t>Kristin - Byr org freelane a/n. Irpan (tgl 16/02/2026 s/d 22/02/2026)</t>
  </si>
  <si>
    <t>26/OP/II-168</t>
  </si>
  <si>
    <t>26/OP/II-169</t>
  </si>
  <si>
    <t>26/OP/II-170</t>
  </si>
  <si>
    <t>26/OP/II-171</t>
  </si>
  <si>
    <t>26/OP/II-172</t>
  </si>
  <si>
    <t>26/OP/II-173</t>
  </si>
  <si>
    <t>SO 006783 - Gunawan, SO 006768 - Slamet</t>
  </si>
  <si>
    <t>26/OP/II-174</t>
  </si>
  <si>
    <t>26/OP/II-175</t>
  </si>
  <si>
    <t>26/OP/II-176</t>
  </si>
  <si>
    <t>26/OD/II-001A</t>
  </si>
  <si>
    <t>26/ODB/II-004</t>
  </si>
  <si>
    <t>26/ODB/II-008</t>
  </si>
  <si>
    <t>26/ODB/II-011</t>
  </si>
  <si>
    <t>26/ODB/II-012</t>
  </si>
  <si>
    <t>26/ODB/II-019</t>
  </si>
  <si>
    <t>26/ODB/II-020</t>
  </si>
  <si>
    <t>26/ODB/II-029</t>
  </si>
  <si>
    <t>26/ODB/II-030</t>
  </si>
  <si>
    <t>26/JV/II-001</t>
  </si>
  <si>
    <t>26/JV/II-003</t>
  </si>
  <si>
    <t>26/JV/II-004</t>
  </si>
  <si>
    <t>Jeni - Byr PBB gudang Era Prima Tahun 2025</t>
  </si>
  <si>
    <t>Jeni - Byr PBB gudang Era Prima Tahun 2026</t>
  </si>
  <si>
    <t>Herawati - By. Operasional (Bensin) ke kunjungan resseler</t>
  </si>
  <si>
    <t>Arief Budiono - Pengembalian kasbon</t>
  </si>
  <si>
    <t>Arief Budiono - Beli tiket PP + sewa mobil ke Perjalanan dinas ke Palembang</t>
  </si>
  <si>
    <t>Syaiful Malik - By. Operasional (Bensin) Kekunjungan resseler</t>
  </si>
  <si>
    <t>Sales Syaiful Malik</t>
  </si>
  <si>
    <t>Agus Sugiyanto - Kasbon utk Demo Isi Yogya, Perbaikan ISI Yogya dan Proyek Megelang</t>
  </si>
  <si>
    <t>JD41153</t>
  </si>
  <si>
    <t>Iwan - Kasbon utk operasional ke Bandung</t>
  </si>
  <si>
    <t>Herlambang - Beli baygon utk lt 1</t>
  </si>
  <si>
    <t>Iwan - Byr isi bensin mobil pak wilung</t>
  </si>
  <si>
    <t>Iwan - Lemburan ambil barang "Sign Age" di bekasi</t>
  </si>
  <si>
    <t>Charles - Lemburan ambil barang "Sign Age" di bekasi</t>
  </si>
  <si>
    <t>Wilung - Byr TOPED - beli IFI power X Ipower X suplly DC universal Adapter 15V/1.5A</t>
  </si>
  <si>
    <t>Kas Negara - PPh pasal 25 Bln Feb'26</t>
  </si>
  <si>
    <t>Kas Negara - PPh pasal 23 Bln Feb'26</t>
  </si>
  <si>
    <t>Kas Negara - PPh pasal 4 ayat 2 Bln Feb'26</t>
  </si>
  <si>
    <t>Kas Negara - PPh pasal 4 ayat 2 Bln Feb'26 (PT. COMMETA NIAGA RAYA)</t>
  </si>
  <si>
    <t>Kas Negara - PPh pasal 21 Bln Feb'25</t>
  </si>
  <si>
    <t>Panin - Service Charge bln Feb'26</t>
  </si>
  <si>
    <t>Panin Giro - Bunga bln Feb'26</t>
  </si>
  <si>
    <t>Panin Giro - Pajak bln Feb'26</t>
  </si>
  <si>
    <t>Panin USD - Charge service bln Feb'26</t>
  </si>
  <si>
    <t>Panin USD - Bunga bln Feb'26</t>
  </si>
  <si>
    <t>Panin USD - Pajak bln Feb'26</t>
  </si>
  <si>
    <t>Bambang Gustono - Byr No Komisi SO 006558, 006582, 006671, 006679</t>
  </si>
  <si>
    <t>CR/26/II/004</t>
  </si>
  <si>
    <t>PT. Isemc Teknologi Indonesia - INV-MVP/V/25/12/265</t>
  </si>
  <si>
    <t>CR/26/II/013</t>
  </si>
  <si>
    <t>CR/26/II/003</t>
  </si>
  <si>
    <t>PT. Galva Technologies Tbk - INV-MVP/26/01/025</t>
  </si>
  <si>
    <t>CR/26/II/002</t>
  </si>
  <si>
    <t>PT. Aneka Niaga Global - INV-MVP/V/26/01/003, 004</t>
  </si>
  <si>
    <t>CR/26/II/001</t>
  </si>
  <si>
    <t>Garuda Gemah Nusantara - INV-MVP/V/26/01/007</t>
  </si>
  <si>
    <t>CR/26/I/036</t>
  </si>
  <si>
    <t>PT. Galva Technologies Tbk - INV-MVP/V/26/01/010, 016</t>
  </si>
  <si>
    <t>CR/26/I/034</t>
  </si>
  <si>
    <t>PT. Sugi Jaya Teknologi - INV-MVP/V/25/12/267</t>
  </si>
  <si>
    <t>CR/26/I/033</t>
  </si>
  <si>
    <t>CV. Solusi Arya Prima - INV-MVP/V/25/12/263</t>
  </si>
  <si>
    <t>CR/26/I/018</t>
  </si>
  <si>
    <t>PT. Surya Mandiri Solusindo - INV-MVP/V/26/01/018</t>
  </si>
  <si>
    <t>CR/26/I/016</t>
  </si>
  <si>
    <t>PT. Isemc Teknologi Indonesia - INV-MVP/V/26/01/019</t>
  </si>
  <si>
    <t>CR/26/III/003</t>
  </si>
  <si>
    <t>Mabel Solusi Mandiri - INV-MVP/V/26/02/032</t>
  </si>
  <si>
    <t>CR/26/III/001</t>
  </si>
  <si>
    <t>PT. Aneka Niaga Global - INV-MVP/V/26/01/005</t>
  </si>
  <si>
    <t>PT. Aneka Niaga Global - Byr PPh 23 (INV-MVP/V/26/01/004)</t>
  </si>
  <si>
    <t>CR/26/II/020</t>
  </si>
  <si>
    <t>PT. Isemc Teknologi Indonesia - INV-MVP/V/26/01/028</t>
  </si>
  <si>
    <t>CR/26/III/018</t>
  </si>
  <si>
    <t>PT. Lintas Data Indonesia - INV-MVP/V/26/02/038</t>
  </si>
  <si>
    <t>CR/26/II/017</t>
  </si>
  <si>
    <t>CV. Solusi Arya Prima - INV-MVP/V/26/01/021</t>
  </si>
  <si>
    <t>CR/26/II/016</t>
  </si>
  <si>
    <t>AISIN INDONESIA - INV-MVP/V/25/12/234</t>
  </si>
  <si>
    <t>CR/26/II/014</t>
  </si>
  <si>
    <t>PT. Aneka Niaga Global - INV-MVP/V/26/01/002</t>
  </si>
  <si>
    <t>PT. Isemc Teknologi Indonesia - INV-MVP/V/26/01/011</t>
  </si>
  <si>
    <t>CR/26/II/012</t>
  </si>
  <si>
    <t>Garuda Gemah Nusantara - INV-MVP/V/25/12/266</t>
  </si>
  <si>
    <t>CR/26/II/005</t>
  </si>
  <si>
    <t>Garuda Gemah Indonesia - INV-MVP/V/25/12/266</t>
  </si>
  <si>
    <t>CR/26/II/011</t>
  </si>
  <si>
    <t>PT. Cipta Alpha Omega - INV-MVP/V/26/01/015</t>
  </si>
  <si>
    <t>CR/26/II/010</t>
  </si>
  <si>
    <t>CV. Solusi Arya Prima - INV-MVP/V/26/01/014</t>
  </si>
  <si>
    <t>CR/26/II/009</t>
  </si>
  <si>
    <t>CV. Solusi Arya Prima - INV-MVP/V/26/01/013</t>
  </si>
  <si>
    <t>CR/26/II/008</t>
  </si>
  <si>
    <t>PT. Gosho Mandiri Utama - INV-MVP/V/25/11/185</t>
  </si>
  <si>
    <t>CR/26/III/007</t>
  </si>
  <si>
    <t>PT. Stellar Data Constellation - INV-MVP/V/26/01/020</t>
  </si>
  <si>
    <t>VP-26/III/005</t>
  </si>
  <si>
    <t>Asep Riva Perdiana - No Faktur : IN-26/III/173</t>
  </si>
  <si>
    <t>VP-26/III/004</t>
  </si>
  <si>
    <t>PT. Bmer Indonesia Teknologi - No Faktur : 01040226</t>
  </si>
  <si>
    <t>VP-26/III/006</t>
  </si>
  <si>
    <t>Solusi Arya Prima - No Faktur : DPR26PST261000002</t>
  </si>
  <si>
    <t>VP-26/III/017</t>
  </si>
  <si>
    <t>Asep Riva Perdiana - No Faktur : IN-26/XII/170</t>
  </si>
  <si>
    <t>VP-26/III/003</t>
  </si>
  <si>
    <t>PT. Gosho Mandiri Utama - No Faktur : INV-GMU/26/03/002</t>
  </si>
  <si>
    <t>VP-26/III/001</t>
  </si>
  <si>
    <t>26/OP/II-177</t>
  </si>
  <si>
    <t>26/OP/II-178</t>
  </si>
  <si>
    <t>26/OP/II-179</t>
  </si>
  <si>
    <t>26/OP/II-180</t>
  </si>
  <si>
    <t>Furkon - By. Operasional (Bensin, toll, parkir) ke kirim barang buat lampung (Expedisi) - SO 006781</t>
  </si>
  <si>
    <t>26/OP/II-181</t>
  </si>
  <si>
    <t>26/OP/II-182</t>
  </si>
  <si>
    <t>26/OPB/II-183</t>
  </si>
  <si>
    <t>26/OPB/II-176A</t>
  </si>
  <si>
    <t>26/OPB/II-118A</t>
  </si>
  <si>
    <t>26/OPB/II-118B</t>
  </si>
  <si>
    <t>26/OPB/II-185</t>
  </si>
  <si>
    <t>26/OPB/II-186</t>
  </si>
  <si>
    <t>26/OPB/II-187</t>
  </si>
  <si>
    <t>26/OPB/II-188</t>
  </si>
  <si>
    <t>Bu Mei - Byr pesangon alm. Pak agus</t>
  </si>
  <si>
    <t>26/OPB/II-184</t>
  </si>
  <si>
    <t>26/OPB/II-189</t>
  </si>
  <si>
    <t>26/OPB/II-190</t>
  </si>
  <si>
    <t>Kristin - Byr org freelane a/n. Muhammad Yusuf (tgl 02/03/2026 s/d 09/03/2026)</t>
  </si>
  <si>
    <t>Kristin - Byr org freelane A/n. Charlie (tgl 02/03/2026 s/d 09/03/2026)</t>
  </si>
  <si>
    <t>Kristin - Byr org freelane A/n. Irpan (tgl 02/03/2026 s/d 09/03/2026)</t>
  </si>
  <si>
    <t>PT. Mitsindo Visual Pratama - Byr KPR BCA cicilan ke 58</t>
  </si>
  <si>
    <t>26/OP/III-001</t>
  </si>
  <si>
    <t>26/OP/III-002</t>
  </si>
  <si>
    <t>26/OP/III-003</t>
  </si>
  <si>
    <t>Iwan - By. Operasional (Bensin, toll, parkir) ke Proyek ITERA Lampung (SO 006783)</t>
  </si>
  <si>
    <t>SO 006783 - Gunawan</t>
  </si>
  <si>
    <t>Iwan - Lemburan Proyek ITERA Lampung (SO 006783)</t>
  </si>
  <si>
    <t>Rachman - Lemburan Proyek ITERA Lampung (SO 006783)</t>
  </si>
  <si>
    <t>Iwan - By. Operasional (Bensin, toll, parkir) ke Proyek Untel Bandung (Perbaikan - SO 006760)</t>
  </si>
  <si>
    <t>26/OP/III-004</t>
  </si>
  <si>
    <t>26/OP/III-005</t>
  </si>
  <si>
    <t>26/OP/III-006</t>
  </si>
  <si>
    <t>26/OP/III-007</t>
  </si>
  <si>
    <t>Iwan - Lemburan antar barang telkom bandung  (Perbaikan - SO 006760)</t>
  </si>
  <si>
    <t>26/OP/III-008</t>
  </si>
  <si>
    <t>26/OP/III-009</t>
  </si>
  <si>
    <t>26/OP/III-010</t>
  </si>
  <si>
    <t>26/OP/III-011</t>
  </si>
  <si>
    <t>26/OP/III-012</t>
  </si>
  <si>
    <t>26/OP/III-013</t>
  </si>
  <si>
    <t>26/OP/III-014</t>
  </si>
  <si>
    <t>Iwan - Byr ganti oli mobil B 1405 URF</t>
  </si>
  <si>
    <t>Wilung - Byr Firstmedia bulan Mar'26 dan HP XL bln Mar'26</t>
  </si>
  <si>
    <t>Farhan Lubis - Byr Webinar A LOT &amp; Robotika (Poster, peserta E-sertifikat, zoom premium, grup whatsapp, moderator)</t>
  </si>
  <si>
    <t>Gilang - Byr parkir (acara traning IFP di transmigrasi kalibata tgl 05/03/2026</t>
  </si>
  <si>
    <t>Arvina - Beli Hampers Lebaran utk karyawan MVP (Tahun 2026)</t>
  </si>
  <si>
    <t>Annisa - Kasbon utk beli makanan acara bukber tahun 2026</t>
  </si>
  <si>
    <t>Iwan - Lemburan jemput bandara pak wilung dan pak slamet</t>
  </si>
  <si>
    <t>Wilung - Byr klaim perjalanan dinas ke china (Beli tiket pesawat ke china - pak slamet - pak wilung)</t>
  </si>
  <si>
    <t>Rachman - By. Grab transport (ke maintenance kementan pasar minggu) - SO 006293</t>
  </si>
  <si>
    <t>SO 006293 - Slamet</t>
  </si>
  <si>
    <t>26/OP/III-015</t>
  </si>
  <si>
    <t>26/OP/III-016</t>
  </si>
  <si>
    <t>26/OP/III-017</t>
  </si>
  <si>
    <t>26/OP/III-018</t>
  </si>
  <si>
    <t>26/OP/III-019</t>
  </si>
  <si>
    <t>26/OP/III-020</t>
  </si>
  <si>
    <t>26/OP/III-021</t>
  </si>
  <si>
    <t>26/OP/III-022</t>
  </si>
  <si>
    <t>26/OP/III-023</t>
  </si>
  <si>
    <t>26/OP/III-025</t>
  </si>
  <si>
    <t>26/OP/III-024</t>
  </si>
  <si>
    <t>26/OP/III-026</t>
  </si>
  <si>
    <t>26/OP/III-027</t>
  </si>
  <si>
    <t>26/OP/III-028</t>
  </si>
  <si>
    <t>26/OPB/III-029</t>
  </si>
  <si>
    <t>26/OPB/III-030</t>
  </si>
  <si>
    <t>26/OPB/III-031</t>
  </si>
  <si>
    <t>26/OPB/III-032</t>
  </si>
  <si>
    <t>26/OPB/III-033</t>
  </si>
  <si>
    <t>26/OPB/III-034</t>
  </si>
  <si>
    <t>Arvina - Kasbon utk beli Takjil utk acara bukber di MVP tahun 2026</t>
  </si>
  <si>
    <t>Wilung - Byr isi e-toll</t>
  </si>
  <si>
    <t>Wilung - Byr perjalanan dinas ke China (Byr Hotel)</t>
  </si>
  <si>
    <t>Wilung - Byr sumbangan turut berduka cita a/n meninggal Bp. Karsa Jayadi</t>
  </si>
  <si>
    <t xml:space="preserve">Meytilien Cloudian (Odi) - By. Operasional (Bensin, toll, parkir) kunjungan u/ meeting resseler </t>
  </si>
  <si>
    <t>Ferdi - Kasbon utk Proyek Barito (SO 006787)</t>
  </si>
  <si>
    <t xml:space="preserve">Wilung - Kasbon utk Biaya berobat ke dokter gigi </t>
  </si>
  <si>
    <t>Billy - Pengembalian kasbon</t>
  </si>
  <si>
    <t>Billy - By. Perjalanan dinas ke Medan (Beli tiket PP ke Medan + Hotel + Grab)</t>
  </si>
  <si>
    <t>Sales Billy &amp; Farhan</t>
  </si>
  <si>
    <t>Diki - Pengembalian kasbon</t>
  </si>
  <si>
    <t>Agus Sugiyanto - Pengembalian kasbon</t>
  </si>
  <si>
    <t>Iwan - Lemburan antar pasir kucing ke pak Ikbal (EBDESK)</t>
  </si>
  <si>
    <t>Lily - Lemburan antar pasir kucing ke pak Ikbal (EBDESK)</t>
  </si>
  <si>
    <t>Iwan - Lemburan antar pak wilung ke Ebides</t>
  </si>
  <si>
    <t>Joko - By. Operasional (Bensin, toll, parkir) ke gudang</t>
  </si>
  <si>
    <t>Wilung - Kasbon pribadi utk byr Kas Negara PPh paasal 25/29</t>
  </si>
  <si>
    <t>Jeni - Byr Toko Terang tgl 13/01/2026 s/d 19/02/2026  - Proyek TKDN (Rp 62.000) + Proyek LPDB (SO 006746 - Rp 51.000)</t>
  </si>
  <si>
    <t>SO 006746 - Slamet, TKDN</t>
  </si>
  <si>
    <t>Iwan - By. Operasional (Bensin, toll, parkir) kirim barang ke Barito ke Lampung (SO 006787)</t>
  </si>
  <si>
    <t>SO 006787 - Bagus</t>
  </si>
  <si>
    <t>Iwan - Lemburan antar barang ke bandung buat barito putra (SO 006787)</t>
  </si>
  <si>
    <t>Lily - Lemburan antar barang ke bandung buat barito putra (SO 006787)</t>
  </si>
  <si>
    <t>Sales ODI</t>
  </si>
  <si>
    <t>Diki - By. Perjalanan dinas ke Proyek IMPAS Lampung (SO 006781)</t>
  </si>
  <si>
    <t>Lily - By. Grab transport utk proyek MKRI perbaikan modul (SO 006229)</t>
  </si>
  <si>
    <t>SO 006229 - Fitri</t>
  </si>
  <si>
    <t>Agus Sugiyanto - By. Perjalanan dinas ke UNITIDAR Magelang (SO 006782)</t>
  </si>
  <si>
    <t>SO 006782 - Budiono</t>
  </si>
  <si>
    <t>Iwan - By. Operasional (Bensin, toll, parkir) ke Proyek Ciputat (SO 006786) + Proyek Fun (SO 006788) + Proyek AISIN (SO 006789)</t>
  </si>
  <si>
    <t>SO 006786 - Bagus, SO 006788- Slamet, SO 006789 - Slamet</t>
  </si>
  <si>
    <t>Agus Sugiyanto - By. Perjalanan dinas ke Demo ISI Yogya + Perbaikan ISI Yogya (SO 006500)</t>
  </si>
  <si>
    <t>Demo ISI Yogya - Slamet, SO 006500 - Slamet</t>
  </si>
  <si>
    <t>26/OP/III-035</t>
  </si>
  <si>
    <t>26/OP/III-036</t>
  </si>
  <si>
    <t>26/OP/III-037</t>
  </si>
  <si>
    <t>26/OP/III-038</t>
  </si>
  <si>
    <t>26/OP/III-039</t>
  </si>
  <si>
    <t>26/OP/III-040</t>
  </si>
  <si>
    <t>26/OP/III-041</t>
  </si>
  <si>
    <t>26/OP/III-042</t>
  </si>
  <si>
    <t>26/OPB/III-044</t>
  </si>
  <si>
    <t>26/OP/III-045</t>
  </si>
  <si>
    <t>26/OP/III-046</t>
  </si>
  <si>
    <t>26/OPB/III-049</t>
  </si>
  <si>
    <t>26/OPB/III-050</t>
  </si>
  <si>
    <t>Iwan - By. Operasional (Bensin, toll, parkir) ke ke gudang cengkareng + Proyek Ciputat (SO 006786)</t>
  </si>
  <si>
    <t xml:space="preserve">SO 006786 - Bagus </t>
  </si>
  <si>
    <t>26/OP/III-051</t>
  </si>
  <si>
    <t>26/OP/III-052</t>
  </si>
  <si>
    <t>26/OP/III-053</t>
  </si>
  <si>
    <t>26/OP/III-054</t>
  </si>
  <si>
    <t>26/OP/III-055</t>
  </si>
  <si>
    <t>26/OP/III-056</t>
  </si>
  <si>
    <t>26/OP/III-057</t>
  </si>
  <si>
    <t>Ravena - Byr TIKI kirim dokumen ke Bapak Doni (SO 006120)</t>
  </si>
  <si>
    <t>SO 006120 - Slamet</t>
  </si>
  <si>
    <t>Wilung - By. Klaim perjalanan dinas ke china + Shoppee</t>
  </si>
  <si>
    <t>BEIJING LEMA TECHNOLOGY CO., LTD - No. Invoice IDP03260130001.2- Byr USD 48 + USD 26 (Rate Rp 16.920) - PO-26/I/025</t>
  </si>
  <si>
    <t xml:space="preserve">YIP Holdings Limited - No Invoice : ID0326114006-P - Byr USD 924 (Rate Rp 16.920) - PO-26/I/014, No Invoice : ID03260129001 - Byr USD 1.742 (Rate Rp 16.920 + USD 26 </t>
  </si>
  <si>
    <t>BG756306</t>
  </si>
  <si>
    <t>BEIJING LEMA TECHNOLOGY CO., LTD - No. Invoice IDP03260130001- Byr USD 94.327,80 + USD 26 (Rate Rp 16.890) - PO-26/I/025</t>
  </si>
  <si>
    <t>BG756304</t>
  </si>
  <si>
    <t>Kristin - Byr org freelane a/n. Muhammad Yusuf (tgl 09/03/2026 s/d 15/03/2026)</t>
  </si>
  <si>
    <t>Andi Saputra - Kasbon utk beli tiket pesawat perjalanan dinas ke Pekan Baru - Batam - Medan</t>
  </si>
  <si>
    <t>Furkon - By. Operasional (Bensin, toll) antar pak slamet</t>
  </si>
  <si>
    <t>Jeni - Byr listrik &amp; Pam (MVP) bulan Mar'26</t>
  </si>
  <si>
    <t>Jeni - Byr listrik  (Gudang Indah Starhub) bulan Mar'26</t>
  </si>
  <si>
    <t>Jasuri - Kasbon utk kirim barang Ebides</t>
  </si>
  <si>
    <t>Agus Sugiyanto - Kasbon utk perbaikan videotron bekasi</t>
  </si>
  <si>
    <t>Cahaya - By. Grab transport beli hampers acara bukber tahun 2026</t>
  </si>
  <si>
    <t>Jeni - Beli barang utk demo</t>
  </si>
  <si>
    <t>Jeni - Beli barang MT Hakko (TKDN)</t>
  </si>
  <si>
    <t>Kristin - Beli kue lapis lapis utk customer ebdesk (Pak Iqbal, pak ridwan, pak abe)</t>
  </si>
  <si>
    <t>Annisa - Pengembalian Kasbon utk beli makanan acara bukber tahun 2026</t>
  </si>
  <si>
    <t>Annisa - Beli makanan utk acara bukber tahun 2026</t>
  </si>
  <si>
    <t>Bu Mei - Byr THR tahun 2026 a/n. Muhammad Yusuf</t>
  </si>
  <si>
    <t>Billy - By. Operasional (Bensin, toll, parkir) kekunjungan resseler</t>
  </si>
  <si>
    <t>Iwan - Lemburan antar Demo Mk (Pak wilung)</t>
  </si>
  <si>
    <t>Iwan - Lemburan antar pak wilung ke RS Mandaya</t>
  </si>
  <si>
    <t>Furkon - By. Operasional (Bensin, toll) antar hampers ke Ebides (disuruh pak slamet)</t>
  </si>
  <si>
    <t>Kristin - Byr org freelane a/n. Ipan (tgl 09/03/2026 s/d 15/03/2026)</t>
  </si>
  <si>
    <t>Jeni - Byr PAM  (Gudang Indah Starhub) bulan Mar'26</t>
  </si>
  <si>
    <t>Lie Danny - Pengembalian kasbon</t>
  </si>
  <si>
    <t>Wilung - Byr Klaim (Entertainent makan, bensin, dll)</t>
  </si>
  <si>
    <t>Wilung - Byr Klaim (Garuda beli tiket + enetertainent makan + beli Toolx)</t>
  </si>
  <si>
    <t>Kas Negara - PPN Bln Feb'26</t>
  </si>
  <si>
    <t>VP-26/III/009</t>
  </si>
  <si>
    <t>CV. Ravinela Jasa Sukses - No Faktur : 005/I/RJS/26</t>
  </si>
  <si>
    <t>VP-26/III/010</t>
  </si>
  <si>
    <t>CV. Duta Setia Abadi - No Faktur : 26/DSA/01/021</t>
  </si>
  <si>
    <t>VP-26/III/011</t>
  </si>
  <si>
    <t>Telekomunikasi Indonesia, Tbk - No Faktur : 88852921656500100001202603</t>
  </si>
  <si>
    <t>26/OP/III-070</t>
  </si>
  <si>
    <t>26/OP/III-071</t>
  </si>
  <si>
    <t>26/OP/III-072</t>
  </si>
  <si>
    <t>26/OP/III-091</t>
  </si>
  <si>
    <t>26/OP/III-092</t>
  </si>
  <si>
    <t>26/OP/III-093</t>
  </si>
  <si>
    <t>26/OP/III-094</t>
  </si>
  <si>
    <t>26/OP/III-095</t>
  </si>
  <si>
    <t>26/OP/III-096</t>
  </si>
  <si>
    <t>26/OP/III-097</t>
  </si>
  <si>
    <t>26/OP/III-098</t>
  </si>
  <si>
    <t>26/OP/III-099</t>
  </si>
  <si>
    <t>Kristin - Byr org freelane a/n. Muhammad Yusuf (tgl 16/03/2026 s/d 22/03/2026)</t>
  </si>
  <si>
    <t>Kristin - Byr org freelane a/n. Ipan (tgl 16/03/2026 s/d 22/03/2026)</t>
  </si>
  <si>
    <t xml:space="preserve">Farhan Lubis - By. Grab transport ke presentasi Diginusa &amp; Universitas tangerang </t>
  </si>
  <si>
    <t>Billy - By. Entertainent makan tgl 02/03/2026 (Di survei Medan)</t>
  </si>
  <si>
    <t>Jefferson - By. Operasional (Bensin, toll, parkir) ke kunjungan reseller</t>
  </si>
  <si>
    <t>26/OPB/III-058</t>
  </si>
  <si>
    <t>26/OP/III-059</t>
  </si>
  <si>
    <t>26/OP/III-060</t>
  </si>
  <si>
    <t>26/OP/III-061</t>
  </si>
  <si>
    <t>26/OP/III-062</t>
  </si>
  <si>
    <t>26/OP/III-063</t>
  </si>
  <si>
    <t>26/OP/III-064</t>
  </si>
  <si>
    <t>26/OP/III-065</t>
  </si>
  <si>
    <t>26/OP/III-066</t>
  </si>
  <si>
    <t>26/OP/III-067</t>
  </si>
  <si>
    <t>26/OP/III-069</t>
  </si>
  <si>
    <t>26/OP/III-068</t>
  </si>
  <si>
    <t>26/OP/III-073</t>
  </si>
  <si>
    <t>Wilung - Byr THR Lebaran tahun 2026</t>
  </si>
  <si>
    <t>Beban proyek</t>
  </si>
  <si>
    <t>Wilung - Biaya proyek</t>
  </si>
  <si>
    <t>26/OPB/III-075</t>
  </si>
  <si>
    <t>26/OPB/III-076</t>
  </si>
  <si>
    <t>26/OPB/III-077</t>
  </si>
  <si>
    <t>26/OPB/III-078</t>
  </si>
  <si>
    <t>26/OP/III-079</t>
  </si>
  <si>
    <t>26/OP/III-080</t>
  </si>
  <si>
    <t>26/OP/III-081</t>
  </si>
  <si>
    <t>26/OP/III-082</t>
  </si>
  <si>
    <t>26/OP/III-083</t>
  </si>
  <si>
    <t>26/OP/III-084</t>
  </si>
  <si>
    <t>26/OPB/III-085</t>
  </si>
  <si>
    <t>26/OP/III-086</t>
  </si>
  <si>
    <t>26/OP/III-087</t>
  </si>
  <si>
    <t>26/OP/III-088</t>
  </si>
  <si>
    <t>26/OP/III-089</t>
  </si>
  <si>
    <t>Agus Sugiyanto - Lemburan Demo ISI Yogya + Perbaikan ISI Yogya (SO 006500)</t>
  </si>
  <si>
    <t>Iswan - Lemburan Demo ISI Yogya + Perbaikan ISI Yogya (SO 006500)</t>
  </si>
  <si>
    <t>26/OP/III-090</t>
  </si>
  <si>
    <t>Wilung - Byr Klaim KK UOB (Traveloka, Google, PayPal)</t>
  </si>
  <si>
    <t>26/OP/III-100</t>
  </si>
  <si>
    <t>Kristin - Byr org freelane A/n. Charlie (tgl 09/03/2026 s/d 15/03/2026)</t>
  </si>
  <si>
    <t>Kristin - Byr org freelane A/n. Charlie (tgl 16/03/2026 s/d 22/03/2026)</t>
  </si>
  <si>
    <t>Iwan - Kasbon utk Operasional</t>
  </si>
  <si>
    <t>Arvina - Pengembalian kasbon</t>
  </si>
  <si>
    <t>Arvina - Beli konsumsi utk acara bukber tahun 2026</t>
  </si>
  <si>
    <t>Jeni - Byr PBB Gudang Duta Indah Starhub W/5 Tahun 2026</t>
  </si>
  <si>
    <t>Iwan - Byr perpanjang KIR mobil B 9246 UAT</t>
  </si>
  <si>
    <t>Iwan - Lemburan antar pak wilung kerumah sakit</t>
  </si>
  <si>
    <t>VP-26/III/015</t>
  </si>
  <si>
    <t>PT. Gosho Mandiri Utama - No Faktur : INV-GMU/26/03/003</t>
  </si>
  <si>
    <t>VP-26/III/012</t>
  </si>
  <si>
    <t>VP-26/III/007</t>
  </si>
  <si>
    <t>VP-26/III/016</t>
  </si>
  <si>
    <t>PT. Isemc Teknologi Indonesia - No Faktur : INV-ITI/26/II/446</t>
  </si>
  <si>
    <t>VP-26/III/018</t>
  </si>
  <si>
    <t>Asep Riva Perdiana - No Faktur : IN-26/III/180</t>
  </si>
  <si>
    <t>PT. Cipta Alpha Omega - No Faktur : INV-CAO/26/02/003</t>
  </si>
  <si>
    <t>VP-26/III/014</t>
  </si>
  <si>
    <t>Alpha Dunia Online - No Faktur : D-0326-0123</t>
  </si>
  <si>
    <t>VP-26/III/008</t>
  </si>
  <si>
    <t>Asep Riva Perdiana - No Faktur : IN-26/III/179</t>
  </si>
  <si>
    <t>VP-26/III/002</t>
  </si>
  <si>
    <t>Asep Riva Perdiana - No Faktur : IN-26/III/175</t>
  </si>
  <si>
    <t>VP-26/III/023</t>
  </si>
  <si>
    <t>PT. Cipta Alpha Omega - No Faktur : INV-CAO/26/02/006</t>
  </si>
  <si>
    <t>VP-26/III/022</t>
  </si>
  <si>
    <t>CV. Duta Setia Abadi - No Faktur : 26/DSA/02/032</t>
  </si>
  <si>
    <t>VP-26/III/021</t>
  </si>
  <si>
    <t>PT. Isemc Teknologi Indonesia - No Faktur : INV-ITI/26/II/447</t>
  </si>
  <si>
    <t>VP-26/III/020</t>
  </si>
  <si>
    <t>PT. Gosho Mandiri Utama - No Faktur : INV-GMU/26/03/005 &amp; INV-GMU/26/03/004</t>
  </si>
  <si>
    <t>VP-26/III/019</t>
  </si>
  <si>
    <t>PT. Gosho Mandiri Utama - No Faktur : INV-GMU/26/03/009 &amp; INV-GMU/26/03/008</t>
  </si>
  <si>
    <t>Anggi Sukma Bakti - Byr Komisi No SO 006782</t>
  </si>
  <si>
    <t>Kristin - Byr org freelane a/n. Muhammad Yusuf (tgl 23/03/2026 s/d 29/03/2026)</t>
  </si>
  <si>
    <t>Kristin - Byr org freelane A/n. Charlie (tgl 23/03/2026 s/d 29/03/2026)</t>
  </si>
  <si>
    <t>Kristin - Byr org freelane A/n. Ipan (tgl 23/03/2026 s/d 29/03/2026)</t>
  </si>
  <si>
    <t>Wilung - By. Klaim (Entertainent makan, beli obat, service mobi, dll)</t>
  </si>
  <si>
    <t xml:space="preserve">Meytilien Cloudian (Odi) - By. Operasional (Bensin, toll, parkir) kunjungan u/resseler </t>
  </si>
  <si>
    <t>Charlie - By. Operasional (Bensin) ambil barang di gudang cengkareng</t>
  </si>
  <si>
    <t>Annisa - Beli konsumsi utk meeting tgl 27/03/2026</t>
  </si>
  <si>
    <t>Herlambang - Beli sungliht, kamper, vixal,dll + beli stop kontak</t>
  </si>
  <si>
    <t>Kristin - Beli baygon</t>
  </si>
  <si>
    <t>piutang pak wilung</t>
  </si>
  <si>
    <t>Wilung - Kasbon U/gajian bulan Maret 2026</t>
  </si>
  <si>
    <t>Devi Supriyanti - Byr komisi No SO 006786</t>
  </si>
  <si>
    <t>agnes</t>
  </si>
  <si>
    <t>26/OPB/III-074</t>
  </si>
  <si>
    <t>26/OD/III-001</t>
  </si>
  <si>
    <t>26/OD/III-002</t>
  </si>
  <si>
    <t>26/OD/III-003</t>
  </si>
  <si>
    <t>26/OD/III-004</t>
  </si>
  <si>
    <t>26/OD/III-005</t>
  </si>
  <si>
    <t>26/ODB/III-006</t>
  </si>
  <si>
    <t>26/OD/III-007</t>
  </si>
  <si>
    <t>26/OD/III-008</t>
  </si>
  <si>
    <t>26/OD/III-009</t>
  </si>
  <si>
    <t>26/OD/III-010</t>
  </si>
  <si>
    <t>26/OD/III-011</t>
  </si>
  <si>
    <t>26/OD/III-012</t>
  </si>
  <si>
    <t>26/OD/III-013</t>
  </si>
  <si>
    <t>26/OD/III-014</t>
  </si>
  <si>
    <t>26/OD/III-015</t>
  </si>
  <si>
    <t>26/OD/III-016</t>
  </si>
  <si>
    <t>26/OD/III-017</t>
  </si>
  <si>
    <t>26/OPB/III-101</t>
  </si>
  <si>
    <t>26/OPB/III-102</t>
  </si>
  <si>
    <t>26/OPB/III-103</t>
  </si>
  <si>
    <t>26/OPB/III-104</t>
  </si>
  <si>
    <t>26/OPB/III-107</t>
  </si>
  <si>
    <t>26/OPB/III-108</t>
  </si>
  <si>
    <t>26/OPB/III-109</t>
  </si>
  <si>
    <t>26/OPB/III-110</t>
  </si>
  <si>
    <t>26/OPB/III-111</t>
  </si>
  <si>
    <t>26/OPB/III-112</t>
  </si>
  <si>
    <t>26/OPB/III-113</t>
  </si>
  <si>
    <t>26/OPB/III-114</t>
  </si>
  <si>
    <t>26/OPB/III-115</t>
  </si>
  <si>
    <t>26/OPB/III-116</t>
  </si>
  <si>
    <t>26/OPB/III-117</t>
  </si>
  <si>
    <t>26/OPB/III-118</t>
  </si>
  <si>
    <t>26/OPB/III-119</t>
  </si>
  <si>
    <t>26/OPB/III-120</t>
  </si>
  <si>
    <t>26/OP/III-121</t>
  </si>
  <si>
    <t>Agus Sugiyanto - Lemburan Proyek Stadion Bekasi (Perbaikan - SO 006704)</t>
  </si>
  <si>
    <t>Iswan - Lemburan Proyek Stadion Bekasi (Perbaikan - SO 006704)</t>
  </si>
  <si>
    <t>26/OP/III-122</t>
  </si>
  <si>
    <t>Agus Sugiyanto - By. Operasional (Bensin, toll, parkir) Proyek Stadion Bekasi (Perbaikan - SO 006704)</t>
  </si>
  <si>
    <t xml:space="preserve">Rachman - Lemburan Demo Videotron Ebides </t>
  </si>
  <si>
    <t>Iwan - Lemburan Demo Videotron Ebides</t>
  </si>
  <si>
    <t>Demo - Sales Slamet</t>
  </si>
  <si>
    <t>26/OP/III-123</t>
  </si>
  <si>
    <t>26/OP/III-124</t>
  </si>
  <si>
    <t>26/OP/III-125</t>
  </si>
  <si>
    <t>26/OP/III-126</t>
  </si>
  <si>
    <t>26/OP/III-127</t>
  </si>
  <si>
    <t>26/OP/III-128</t>
  </si>
  <si>
    <t>26/OP/III-129</t>
  </si>
  <si>
    <t>26/OP/III-130</t>
  </si>
  <si>
    <t>26/OP/III-131</t>
  </si>
  <si>
    <t>26/OP/III-132</t>
  </si>
  <si>
    <t>26/OP/III-133</t>
  </si>
  <si>
    <t>Jeni - Beli baut utk Proyek KKP (SO 006793)</t>
  </si>
  <si>
    <t>SO 006793 - Slamet</t>
  </si>
  <si>
    <t>26/OP/III-134</t>
  </si>
  <si>
    <t>26/OPB/III-135</t>
  </si>
  <si>
    <t>26/OP/III-138</t>
  </si>
  <si>
    <t>26/OP/III-137</t>
  </si>
  <si>
    <t>26/OP/III-139</t>
  </si>
  <si>
    <t>26/OP/III-140</t>
  </si>
  <si>
    <t>26/OP/III-141</t>
  </si>
  <si>
    <t>26/OP/III-142</t>
  </si>
  <si>
    <t>26/OP/III-143</t>
  </si>
  <si>
    <t>26/OP/III-144</t>
  </si>
  <si>
    <t>26/OP/III-145</t>
  </si>
  <si>
    <t>26/OP/III-147</t>
  </si>
  <si>
    <t>26/OP/III-148</t>
  </si>
  <si>
    <t>26/OP/III-149</t>
  </si>
  <si>
    <t>26/OP/III-150</t>
  </si>
  <si>
    <t>26/OP/III-151</t>
  </si>
  <si>
    <t>26/OP/III-152</t>
  </si>
  <si>
    <t>26/OP/III-153</t>
  </si>
  <si>
    <t>26/OP/III-154</t>
  </si>
  <si>
    <t>26/OP/III-155</t>
  </si>
  <si>
    <t>26/OP/III-156</t>
  </si>
  <si>
    <t>26/OP/III-157</t>
  </si>
  <si>
    <t>26/OP/III-158</t>
  </si>
  <si>
    <t>Iwan - By. Operasional (Bensin, toll, parkir) Proyek AISIN (SO 006789) + Proyek KKP (SO 006794) + Proyek Belitung (SO 006796)</t>
  </si>
  <si>
    <t>26/OP/III-146</t>
  </si>
  <si>
    <t>26/ODB/III-018</t>
  </si>
  <si>
    <t>Estate Manajemen Duta Indah Starhub - Refound Byr deposit renovasi Gudang Duta Indah Starhub</t>
  </si>
  <si>
    <t>26/ODB/III-019</t>
  </si>
  <si>
    <t>26/OD/III-020</t>
  </si>
  <si>
    <t>26/OD/III-021</t>
  </si>
  <si>
    <t>26/ODB/III-022</t>
  </si>
  <si>
    <t>26/OD/III-023</t>
  </si>
  <si>
    <t>26/OD/III-024</t>
  </si>
  <si>
    <t>26/OD/III-025</t>
  </si>
  <si>
    <t>26/OP/III-160</t>
  </si>
  <si>
    <t>26/JV/III-001</t>
  </si>
  <si>
    <t>26/JV/III-002</t>
  </si>
  <si>
    <t>26/JV/III-003</t>
  </si>
  <si>
    <t>Selisih pembulatan</t>
  </si>
  <si>
    <t>Saldo Awal April 2026</t>
  </si>
  <si>
    <t>Wilung - Biaya pak herlambang utk jaga kantor selama liburan lebaran 2026</t>
  </si>
  <si>
    <t>Iwan - Lemburan antar pak slamet ke bandung</t>
  </si>
  <si>
    <t>26/OP/III-161</t>
  </si>
  <si>
    <t>26/OPB/III-162</t>
  </si>
  <si>
    <t>KK BCA - Wilung - Byr cicilan, TOPED, dll</t>
  </si>
  <si>
    <t>26/OPB/III-106</t>
  </si>
  <si>
    <t>26/OPB/II-087A</t>
  </si>
  <si>
    <t>Andi Saputra - By. Perjalanan dinas ke Pekanbaru - Batam - Medan - Toba (14 hari)</t>
  </si>
  <si>
    <t>Andi Saputra - Kasbon utk By. Perjalanan dinas ke Pekanbaru - Batam - Medan - Toba (14 hari)</t>
  </si>
  <si>
    <t>Kristin - Byr PT. Cipta Alpha Omega - Pembayaran biaya bongkar muat mitsindo - Pak yusuf (Bulan Maret 2026)</t>
  </si>
  <si>
    <t>Saldo Per Awal April 2026</t>
  </si>
  <si>
    <t>Kristin - Byr Shopee - Beli pompa air elektrik otomatis</t>
  </si>
  <si>
    <t>Saldo awal Maret 2026</t>
  </si>
  <si>
    <t>Panin USD - Charge service bln Mar'26</t>
  </si>
  <si>
    <t>Panin USD - Bunga bln Mar'26</t>
  </si>
  <si>
    <t>Panin USD - Pajak bln Mar'26</t>
  </si>
  <si>
    <t>Panin - Service Charge bln Mar'26</t>
  </si>
  <si>
    <t>Panin Giro - Bunga bln Mar'26</t>
  </si>
  <si>
    <t>Panin Giro - Pajak bln Mar'26</t>
  </si>
  <si>
    <t>Alwan - Kasbon utk byr member parkiran motor</t>
  </si>
  <si>
    <t>Furkon - Kasbon utk operasional Ebides</t>
  </si>
  <si>
    <t>Slamet - Byr isi e- toll</t>
  </si>
  <si>
    <t>Kristin - byr air galon</t>
  </si>
  <si>
    <t>Kristin - Beli baygon + kamper (disuruh pak wilung)</t>
  </si>
  <si>
    <t>26/OPB/II-191</t>
  </si>
  <si>
    <t>26/ODB/II-031</t>
  </si>
  <si>
    <t>26/ODB/II-032</t>
  </si>
  <si>
    <t>26/ODB/II-033</t>
  </si>
  <si>
    <t>26/ODB/II-034</t>
  </si>
  <si>
    <t>26/ODB/II-035</t>
  </si>
  <si>
    <t>Lina - By. Perjalanan dinas ke Palu, sulawesi (2 hari)</t>
  </si>
  <si>
    <t>Lina - By. Beli tiket Jkt-Sulawesi ke perjalanan dinas ke Palu</t>
  </si>
  <si>
    <t>Absori - Kasbon utk Proyek Tasik dan Cirebon</t>
  </si>
  <si>
    <t>Jeni - Beli oli utk motor supra x B 4303 OB</t>
  </si>
  <si>
    <t>Joko - By. Operasional (Bensin, toll) ke gudang</t>
  </si>
  <si>
    <t>Kristin - Byr Toped - Beli cover sarung setir carbon mobil toyota corolla cross (disuruh pak slamet)</t>
  </si>
  <si>
    <t>JD411544</t>
  </si>
  <si>
    <t xml:space="preserve">Kristin - Byr BPJS Ketenagakerja bulan April 2026 </t>
  </si>
  <si>
    <t>Kristin - Byr BPJS Kesehatan bulan April 2026</t>
  </si>
  <si>
    <t xml:space="preserve">Kristin - Byr BPJS Ketenagakerja bulan April 2026 (Manager AP) </t>
  </si>
  <si>
    <t>PT. Gosho Mandiri Utama - Pengembalian bayar parkir member motor dan mobil bulan April 2026 &amp; Juni 2026</t>
  </si>
  <si>
    <t>PT. Mitsindo Visual Pratama - Byr KPR BCA cicilan ke 59</t>
  </si>
  <si>
    <t>Kristin - Byr org freelane A/n. Charlie (tgl 30/03/2026 s/d 05/04/2026)</t>
  </si>
  <si>
    <t>Kristin - Byr org freelane A/n. Ipan (tgl 30/03/2026 s/d 05/04/2026)</t>
  </si>
  <si>
    <t>Herawati - By. Operasional (Bensin, parkir) kekunjungan resseler</t>
  </si>
  <si>
    <t>Furkon - Pengembalian kasbon utk operasional Ebides</t>
  </si>
  <si>
    <t>Ferdi - By. Operasional (Bensin) ke Survei Binus</t>
  </si>
  <si>
    <t>Iwan - Lemburan antar pak wilung kerumah sakit + antar pak slamet ke yogya + benerin mobil brio pak wilung</t>
  </si>
  <si>
    <t>Charlie - Lemburan antar pak wilung ke Bandung</t>
  </si>
  <si>
    <t>Iwan - Kasbon utk perpanjang mobil B 2404 UYH</t>
  </si>
  <si>
    <t>Iwan - By. Perjalanan dinas ke Yogya (antar keluar kota pak slamet) - 3 hari</t>
  </si>
  <si>
    <t>kso sucofindo-surveyor indonesia - by. inspection / pengecekan brg vo no. X.44.039137 (PO-26/I/024) + adm Rp 5.000,-</t>
  </si>
  <si>
    <t>Arvina - Kasbon pribadi (Cicilan per bulan Rp 600.000,- mulai dari bulan April 2026)</t>
  </si>
  <si>
    <t>Lily - By. Grab transport ke Proyek OCBC Tower pengecekan vidio wall (SO 006795)</t>
  </si>
  <si>
    <t>SO 006795 - Gunawan</t>
  </si>
  <si>
    <t>Sales Andi Saputra</t>
  </si>
  <si>
    <t>Furkon - By. Operasional (Bensin, toll, parkir) ke Proyek Ebides (Perbaikan - SO 006758)</t>
  </si>
  <si>
    <t>Furkon - Lemburan cek LED Ebides (Perbaikan - SO 006758)</t>
  </si>
  <si>
    <t>Iswan - Lemburan cek LED Ebides (Perbaikan - SO 006758)</t>
  </si>
  <si>
    <t>Ferdi - By. Perjalanan dinas ke Proyek Muara Tengah (Barito) - SO 006787</t>
  </si>
  <si>
    <t>Adreil - Kasbon utk byr lemburan datang barang import (China) - (Joko, Lily, Charlie)</t>
  </si>
  <si>
    <t>VP-26/III/024</t>
  </si>
  <si>
    <t>ABACUS.Com - No Faktur : 118</t>
  </si>
  <si>
    <t>VP-26/IV/002</t>
  </si>
  <si>
    <t>ABACUS.Com - No Faktur : 178</t>
  </si>
  <si>
    <t>VP-26/IV/001</t>
  </si>
  <si>
    <t>PT. Gosho Mandiri Utama - No Faktur : INV-GMU/26/03/007</t>
  </si>
  <si>
    <t>Ravena - Byr TIKI kirim dokumen bukti potong ke Didkominfo Sukoharjo &amp; ke Bapak Bagus</t>
  </si>
  <si>
    <t>Furkon - By. Operasional (Bensin, toll) ambil TV rusak (disuruh pak slamet)</t>
  </si>
  <si>
    <t>Annisa - Kasbon utk beli buah jenguk pak wilung</t>
  </si>
  <si>
    <t>Iwan - Byr perpanjang STNK mobil N 2404 UYH</t>
  </si>
  <si>
    <t>Iwan - Lemburan antar istri pak wilung kerumah sakit</t>
  </si>
  <si>
    <t>Gilang - By. Operasional (Bensin) Traning pemakaian IFP</t>
  </si>
  <si>
    <t>Sales Pak slamet</t>
  </si>
  <si>
    <t>Edwin - By. Perjalanan dinas ke Medan (5 hari)</t>
  </si>
  <si>
    <t xml:space="preserve">Meytilien Cloudian (Odi) - Kasbon utk beli tiket PP + OPR U/By. Perjalanan dinas ke Medan + toba </t>
  </si>
  <si>
    <t>Edwin - Kasbon utk Beli tiket PP + OPR U/By. perjalanan dinas ke Medan</t>
  </si>
  <si>
    <t>PT. Mitsindo Visual Pratama - Byr KPR Gudang Duta Indah Starhub Blok X No. 22 cicilan ke 10</t>
  </si>
  <si>
    <t xml:space="preserve">Lina - Pengembalian kasbon utk biaya - biaya belanja proyek barito </t>
  </si>
  <si>
    <t>Kas Negara - PPh pasal 25 Bln Mar'26</t>
  </si>
  <si>
    <t>Kas Negara - PPh pasal 23 Bln Mar'26</t>
  </si>
  <si>
    <t>Kas Negara - PPh pasal 4 ayat 2 Bln Mar'26</t>
  </si>
  <si>
    <t>Herlambang - Beli Gula, kopi, kamper,dll + beli air minum utk tamu</t>
  </si>
  <si>
    <t>VP-26/IV/007</t>
  </si>
  <si>
    <t>Telekomunikasi Indonesia, Tbk - No Faktur : 88852921656500100001202604</t>
  </si>
  <si>
    <t>VP-26/IV/006</t>
  </si>
  <si>
    <t>CV. Metro Internusa - No Faktur : 01438/MI/26</t>
  </si>
  <si>
    <t>VP-26/IV/008</t>
  </si>
  <si>
    <t>PT. Darabanca Indonesia - No Faktur : INV/DB/26/7923</t>
  </si>
  <si>
    <t>VP-26/IV/011</t>
  </si>
  <si>
    <t>PT. Atoz Mega Indonesia - No Faktur : INV-F/26-II/0187</t>
  </si>
  <si>
    <t>VP-26/IV/010</t>
  </si>
  <si>
    <t>PT. Isemc Teknologi Indonesia - No Faktur : INV-ITI/26/III/449</t>
  </si>
  <si>
    <t>VP-26/IV/009</t>
  </si>
  <si>
    <t>CV. Duta Setia Abadi - No Faktur : 26/DSA/02/040</t>
  </si>
  <si>
    <t>VP-26/IV/012</t>
  </si>
  <si>
    <t>CV. Ravinela Jasa Sukses - No Faktur : 005/II/RJS/26</t>
  </si>
  <si>
    <t>VP-26/IV/004</t>
  </si>
  <si>
    <t>PT. Inter Orient Logistics - No Faktur : MITVISJKT</t>
  </si>
  <si>
    <t>VP-26/IV/003</t>
  </si>
  <si>
    <t>PT. Gosho Mandiri Utama - No Faktur : INV-GMU/26/03/010 &amp; INV-GMU/26/IV/001</t>
  </si>
  <si>
    <t xml:space="preserve">KK BCA - Wilung - </t>
  </si>
  <si>
    <t>Ravena - Byr TIKI kirim dokumen ke Bapak Najmi (SO 006790)</t>
  </si>
  <si>
    <t>SO 006790 - Slamet</t>
  </si>
  <si>
    <t>Jeni - Byr listrik &amp; Pam (MVP) bulan Apr'26</t>
  </si>
  <si>
    <t>Jeni - Byr listrik &amp; Pam (Gudang Indah Starhub) bulan Apr'26</t>
  </si>
  <si>
    <t>Kristin - Byr org freelane a/n. Muhammad Yusuf (tgl 06/04/2026 s/d 12/04/2026)</t>
  </si>
  <si>
    <t>Kristin - Byr org freelane a/n. Muhammad Yusuf (tgl 30/03/2026 s/d 05/04/2026)</t>
  </si>
  <si>
    <t>Kristin - Byr org freelane A/n. Ipan (tgl 06/04/2026 s/d 12/04/2026)</t>
  </si>
  <si>
    <t>Meytilien Cloudian (Odi) - By. Operasional (Bensin, toll, parkir) + Entertainent makan kekunjungan Resseler</t>
  </si>
  <si>
    <t>Annisa - Beli konsumsi utk meeting tgl 10/04/2026</t>
  </si>
  <si>
    <t>Annisa - Pengembalian kasbon</t>
  </si>
  <si>
    <t>Annisa - Beli buah utk jenguk pak wilung di rumah sakit</t>
  </si>
  <si>
    <t>PIB - Kode Billing 640260404740967 - PO-26/I/025</t>
  </si>
  <si>
    <t>Furkon - Kasbon utk Proyek Binus Anggrek</t>
  </si>
  <si>
    <t>CR/26/IV/002</t>
  </si>
  <si>
    <t>PT. Fortuna Ultima Nusantara - INV-MVP/V/26/03/050</t>
  </si>
  <si>
    <t>CR/26/IV/001</t>
  </si>
  <si>
    <t>PT. Cipta Alpha Omega - INV-MVP/V/26/02/043</t>
  </si>
  <si>
    <t>CR/26/III/017</t>
  </si>
  <si>
    <t>Semesta Makna Solusi - INV-MVP/V/26/03/048</t>
  </si>
  <si>
    <t>CR/26/III/016</t>
  </si>
  <si>
    <t>Mabel Solusi Mandiri - INV-MVP/V/26/02/042</t>
  </si>
  <si>
    <t>CR/26/III/015</t>
  </si>
  <si>
    <t>CV. Solusi Arya Prima - INV-MVP/V/26/02/040</t>
  </si>
  <si>
    <t>CR/26/III/014</t>
  </si>
  <si>
    <t>PT. Isemc Teknologi Indonesia - INV-MVP/V/26/02/037</t>
  </si>
  <si>
    <t>CR/26/III/013</t>
  </si>
  <si>
    <t>PT. Aneka Niaga Global - INV-MVP/V/26/02/033, 034</t>
  </si>
  <si>
    <t>CR/26/III/012</t>
  </si>
  <si>
    <t>PT. Cipta Alpha Omega - INV-MVP/V/26/02/035</t>
  </si>
  <si>
    <t>CR/26/III/011</t>
  </si>
  <si>
    <t>PT. Galva Technologies Tbk - INV-MVP/V/26/02/039</t>
  </si>
  <si>
    <t>CR/26/III/004</t>
  </si>
  <si>
    <t>Semesta Makna Solusi - INV-MVP/V/26/03/047</t>
  </si>
  <si>
    <t>CR/26/III/002</t>
  </si>
  <si>
    <t>Semesta Makna Solusi - INV-MVP/V/26/03/045</t>
  </si>
  <si>
    <t>CR/26/III/010</t>
  </si>
  <si>
    <t>PT. Aneka Niaga Global - INV-MVP/V/26/01/029</t>
  </si>
  <si>
    <t>CR/26/III/009</t>
  </si>
  <si>
    <t>Serbaneka Guna Abadi - INV-MVP/V/26/03/046</t>
  </si>
  <si>
    <t>CR/26/III/008</t>
  </si>
  <si>
    <t>PT. Labibah Cahaya Rezeki - INV-MVP/V/26/02/036</t>
  </si>
  <si>
    <t>PT. Aneka Niaga Global - INV-MVP/V/26/01/024</t>
  </si>
  <si>
    <t>CR/26/III/006</t>
  </si>
  <si>
    <t>PT. Isemc Teknologi Indonesia - INV-MVP/V/26/02/030</t>
  </si>
  <si>
    <t>CR/26/III/005</t>
  </si>
  <si>
    <t>PT. Labibah Cahaya Rezeki - INV-MVP/V/26/02/031</t>
  </si>
  <si>
    <t>CR/26/II/015</t>
  </si>
  <si>
    <t>Serbaneka Guna Abadi - INV-MVP/V/26/02/ 041</t>
  </si>
  <si>
    <t>26/OD/II-030A</t>
  </si>
  <si>
    <t>Kristin - Byr Shopee - Beli pupuk media U/tanam air (U/ kantor)</t>
  </si>
  <si>
    <t>Jeni - Byr TIKI kirim barang ke Ibu Aulia Putera Perdana (Proyek Barito - SO 006787)</t>
  </si>
  <si>
    <t>Diki - Kasbon utk Proyek Garut</t>
  </si>
  <si>
    <t>Furkon - Kasbon utk Proyek Garut</t>
  </si>
  <si>
    <t xml:space="preserve">Furkon - Pengembalian kasbon   </t>
  </si>
  <si>
    <t>Wilung - Pengembalian kasbon (sisa kasbon byr asuransi)</t>
  </si>
  <si>
    <t xml:space="preserve">Wilung - Byr Firstmedia Bln Apr'26 &amp; HP XL bln Apr'26 </t>
  </si>
  <si>
    <t>Billy - By. Perjalanan dinas ke Padang (3 hari)</t>
  </si>
  <si>
    <t>Billy - Kasbon utk beli tiket PP + Hotel + OPR utk biaya perjalanan dinas ke Padang</t>
  </si>
  <si>
    <t>Andi Saputra - By. Perjalanan dinas ke Padang (3 hari)</t>
  </si>
  <si>
    <t xml:space="preserve">Andi Saputra - Kasbon utk beli tiket PP ke padang </t>
  </si>
  <si>
    <t xml:space="preserve">Wilung - Pengembalian kasbon </t>
  </si>
  <si>
    <t>Setoran BCA Giro ke RMB 10.000 x Rate Rp 2.500 (Pak wilung)</t>
  </si>
  <si>
    <t>Jeni - Byr TIKI kirim barang ke Bapak Rudi Yulianto (SO 006784) &amp; ke Bapak Bambang Gustono (SO 006732 &amp; 006760)</t>
  </si>
  <si>
    <t>SO 006784 - Slamet, SO 006732 &amp; 006760 - Slamet</t>
  </si>
  <si>
    <t>Wilung - Pengembalian kasbon byr klaim KK UOB</t>
  </si>
  <si>
    <t>Wilung - By. Klaim KK UOB (Byr PayPal dan traveloka byr tiket PP ke Muara Teweh - Proyek Barito - SO 006787)</t>
  </si>
  <si>
    <t>Adreil - Pengembalian kasbon utk byr lemburan datang barang import (China) - (Joko, Lily, Charlie)</t>
  </si>
  <si>
    <t>Wilung - Kasbon utk byr klaim KK UOB</t>
  </si>
  <si>
    <t>Ferdi - Kasbon utk Proyek PIP Makasar (Perbaikan)</t>
  </si>
  <si>
    <t>Furkon - Lemburan antar barang Ke proyek Garut</t>
  </si>
  <si>
    <t>Ravena - Beli materai @10.000</t>
  </si>
  <si>
    <t>Ravena - Byr TIKI kirim dokumen ke Bapak Angga (SO 006801) + Ibu Arista (SO 006804) + Ibu Laras (SO 006797 &amp; 006798)</t>
  </si>
  <si>
    <t xml:space="preserve">Jeni - Beli Plastik Wraping </t>
  </si>
  <si>
    <t>Furkon - By. Operasional (Bensin, toll, parkir) ke Proyek Binus (Perbaikan - SO 006558)</t>
  </si>
  <si>
    <t>Rachman - Lemburan Perbaikan LED Binus Anggrek (Perbaikan - SO 006558)</t>
  </si>
  <si>
    <t>Riswanto - Lemburan Perbaikan LED Binus Anggrek (Perbaikan - SO 006558)</t>
  </si>
  <si>
    <t>Furkon - Lemburan Perbaikan LED Binus Anggrek (Perbaikan - SO 006558)</t>
  </si>
  <si>
    <t>SO 006801 - Gunawan, SO 006804 - Slamet, SO 006797 &amp; 006798 - Gunawan</t>
  </si>
  <si>
    <t>Furkon - By. Operasional (Bensin, toll, parkir) ke Proyek Garut (SO 006801)</t>
  </si>
  <si>
    <t xml:space="preserve">SO 006801 - Gunawan </t>
  </si>
  <si>
    <t>Arvina - Beli konsumsi utk meeting tgl 17/04/2026</t>
  </si>
  <si>
    <t>Furkon - Lemburan antar pak wilung ke rs mandaya</t>
  </si>
  <si>
    <t>Kristin - Byr org freelane a/n. Muhammad Yusuf (tgl 13/04/2026 s/d 19/04/2026)</t>
  </si>
  <si>
    <t>Kristin - Byr org freelane A/n. Ipan (tgl 13/04/2026 s/d 19/04/2026)</t>
  </si>
  <si>
    <t>Jeni - Byr beli Acrylic 8mm (disuruh pak wilung) - TKDN</t>
  </si>
  <si>
    <t>Herlambang - Beli sabun cuci tangan</t>
  </si>
  <si>
    <t>Charlie - By. Operasional (Bensin, toll, parkir) ke gudang + Kasbon Adriel (Rp 113.500)</t>
  </si>
  <si>
    <t>Kristin - Byr org freelane A/n. Charlie (tgl 06/04/2026 s/d 12/04/2026)</t>
  </si>
  <si>
    <t>Slamet - Kasbon utk byr ongkir DHL kirim dokumen ke Jerman (Pak slamet ke Amanda)</t>
  </si>
  <si>
    <t>Rachman - kasbon utk Proyek YTKI (perbaikan modul)</t>
  </si>
  <si>
    <t>Andreas Pakasi - By. Klaim operasional (Bensin, toll) meeting TKDN di ebdesk Bintaro (Andreas + Alwan)</t>
  </si>
  <si>
    <t>Kas Negara - PPh pasal 25 Bln Des'25 (SPT - OP - Pak wilung per tahun 2025)</t>
  </si>
  <si>
    <t>VP-26/IV/015</t>
  </si>
  <si>
    <t>PT. Gosho Mandiri Utama - No Faktur : INV-GMU/26/04/007</t>
  </si>
  <si>
    <t>VP-26/IV/014</t>
  </si>
  <si>
    <t>Sinar Niaga Gemilang - No Faktur : SNG/INV/2604-24911</t>
  </si>
  <si>
    <t>VP-26/IV/017</t>
  </si>
  <si>
    <t>ABACUS.Com - No Faktur : 414</t>
  </si>
  <si>
    <t>VP-26/IV/018</t>
  </si>
  <si>
    <t>PT. Darabanca Indonesia - No Faktur : INV/DB/26/8264</t>
  </si>
  <si>
    <t>VP-26/IV/016</t>
  </si>
  <si>
    <t>PT. Santoso Sleman Logistik - No Faktur : 42/IV/MVP/2026, 41/IV/MVP/2026</t>
  </si>
  <si>
    <t>Jeni - Beli kantong plastik sampah utk kantor</t>
  </si>
  <si>
    <t>Iwan - Lemburan antar barang ke kargo bandara (Proyek PIP Makasar - SO 006691)</t>
  </si>
  <si>
    <t>Iwan - Lemburan antar barang kekargo buat belitung tanjung padang (SO 006796)</t>
  </si>
  <si>
    <t>SO 006796 - Slamet</t>
  </si>
  <si>
    <t>Iwan - By. Operasional (Bensin, toll, parkir) ke gudang + Proyek Fortuna (SO 006770 - SO 006802 - SO 006803)</t>
  </si>
  <si>
    <t>SO 006770 - 006802 - 006803 - Slamet</t>
  </si>
  <si>
    <t>Wilung - Byr TOPED - beli shell Flintkote Bitumen waterproofing No.5, 18 ltr hitam paint</t>
  </si>
  <si>
    <t>Wilung - Byr klaim (Beli obat, entertainent makan, dll)</t>
  </si>
  <si>
    <t>Slamet - Pengembalian kasbon utk byr ongkir DHL kirim dokumen ke Jerman (Pak slamet ke Amanda)</t>
  </si>
  <si>
    <t>PT. OOCL INDONESIA - Byr Import No Invoice : 416 4714057 + Admin Rp 2.900</t>
  </si>
  <si>
    <t>PT. OOCL INDONESIA - Refound tolakan No rek beda byr Import No Invoice : 416 4714057</t>
  </si>
  <si>
    <t>Kas Negara - PPN Bln Mar'26</t>
  </si>
  <si>
    <t>Ferdi - Kasbon utk Proyek PIP Makasar (Perbaikan - SO 006691)</t>
  </si>
  <si>
    <t>Wilung - By. Klaim KK Bank Mega (Bensin, beli Oli)</t>
  </si>
  <si>
    <t>Meytilien Cloudian (Odi) - By. Perjalanan dinas ke Medan + toba (6 hari) + Kasbon Rp 200.000,-</t>
  </si>
  <si>
    <t>Meytilien Cloudian (Odi) - Pengembalian kasbon kelebihan by. Perjalanan dinas ke Medan + toba (6 hari)</t>
  </si>
  <si>
    <t>Meytilien Cloudian (Odi) - By. Perjalanan dinas ke Medan + toba (Klaim beli tiket PP ke Medan + OPR)</t>
  </si>
  <si>
    <t xml:space="preserve">Meytilien Cloudian (Odi) - Pengembalian kasbon utk beli tiket PP + OPR U/By. Perjalanan dinas ke Medan + toba </t>
  </si>
  <si>
    <t>Iwan - Byr spooring mobil mazda B 2135 UIU (mobil pak wilung)</t>
  </si>
  <si>
    <t>Iwan - Byr Lion Parcel kirim barang ke CV. Solusi Arya Prima (Makasar) - SO 006581</t>
  </si>
  <si>
    <t>SO 006581 - Slamet</t>
  </si>
  <si>
    <t>Iwan - Lemburan antar LED sending box Lion Parcel (SO 006581)</t>
  </si>
  <si>
    <t>BEIJING LEMA TECHNOLOGY CO., LTD - No. Invoice IDP03260417001- Byr USD 6.446,40 + USD 26 (Rate Rp 17.303) - PO-26/IV/010</t>
  </si>
  <si>
    <t>BG756307</t>
  </si>
  <si>
    <t>Herlambang - Beli shampo utk cuci mobil</t>
  </si>
  <si>
    <t>Riswanto - Kasbon utk beli barang utk betulin AC di Kantor</t>
  </si>
  <si>
    <t>Kristin - Byr org freelane a/n. Muhammad Yusuf (tgl 20/04/2026 s/d 26/04/2026)</t>
  </si>
  <si>
    <t>Wilung - Byr service mobil B 2135 UIU (Balancing)</t>
  </si>
  <si>
    <t>Kas Bu Mei</t>
  </si>
  <si>
    <t>JD411545</t>
  </si>
  <si>
    <t>Kas Negara - PPh SPT pasal 25 Tahun 2025</t>
  </si>
  <si>
    <t>Billy - Beli utk tiket PP + Hotel + OPR utk biaya perjalanan dinas ke Padang</t>
  </si>
  <si>
    <t>Iwan - By. Operasional (Bensin, toll, parkir) ke gudang + Proyek Fortuna (SO 006803) + ke Proyek Makasar (SO 006581) + ke Proyek Partner (SO 006810)</t>
  </si>
  <si>
    <t>VP-26/IV/025</t>
  </si>
  <si>
    <t>Voltx Robotindo Teknologi - No Faktur : PI-0426-2-MVP</t>
  </si>
  <si>
    <t>VP-26/IV/024</t>
  </si>
  <si>
    <t>PT. Cipta Alpha Omega - No Faktur : INV-CAO/26/03/003</t>
  </si>
  <si>
    <t>VP-26/IV/023</t>
  </si>
  <si>
    <t>PT. Isemc Teknologi Indonesia - No Faktur : INV-ITI/26/III/455</t>
  </si>
  <si>
    <t>VP-26/IV/022</t>
  </si>
  <si>
    <t>PT. Gosho Mandiri Utama - No Faktur : INV-GMU/26/04/003, 002</t>
  </si>
  <si>
    <t>VP-26/IV/019</t>
  </si>
  <si>
    <t>Sinar Mulia Ekpress Kargo - No Faktur : 888-10106316</t>
  </si>
  <si>
    <t>VP-26/IV/020</t>
  </si>
  <si>
    <t>PT. Gosho Mandiri Utama - No Faktur : INV-GMU/26/04.011</t>
  </si>
  <si>
    <t>VP-26/IV/013</t>
  </si>
  <si>
    <t>PT. OOCL INDONESIA - No Faktur : OOLU2323345985</t>
  </si>
  <si>
    <t>VP-26/IV/021</t>
  </si>
  <si>
    <t>Shopee - No Faktur : 260422FV5GS52Q</t>
  </si>
  <si>
    <t>Absori - By. Perjalanan dinas ke Proyek Polteks Tasik (SO 006797)</t>
  </si>
  <si>
    <t>SO 006797 - Gunawan</t>
  </si>
  <si>
    <t>Lina - Beli tiket Palu-Jkt + Operasional grab (Perjalanan dinas ke Palu, sulawesi + Kasbon Rp 1.000.000</t>
  </si>
  <si>
    <t>Gilang - By. Perjalanan dinas ke Bandung (Demo)</t>
  </si>
  <si>
    <t>Gilang - By. Operasional (Bensin) Traning IFP Kemenhan</t>
  </si>
  <si>
    <t>Riswanto - Byr cuci AC di kantor (9 unit)</t>
  </si>
  <si>
    <t>Riswanto - Pengembalian kasbon</t>
  </si>
  <si>
    <t>Riswanto - Beli cat tembok + kompon (Utk benerin ac di kantor)</t>
  </si>
  <si>
    <t>Kristin - Byr org freelane A/n. Charlie (tgl 20/04/2026 s/d 26/04/2026)</t>
  </si>
  <si>
    <t>Kristin - Byr org freelane A/n. Ipan (tgl 20/04/2026 s/d 26/04/2026)</t>
  </si>
  <si>
    <t xml:space="preserve">Lina - Pengembalian kasbon kelebihan byr tiket ke Palu </t>
  </si>
  <si>
    <t>Arvina - Beli konsumsi utk meeting tgl 24/04/2026</t>
  </si>
  <si>
    <t>Andi Saputra - Pengembalian kasbon</t>
  </si>
  <si>
    <t>Andi Saputra - By. Operasional + beli Tiket PP utk perjalanan dinas Ke Pekan Baru, Batam, Medan, Toba, Padang</t>
  </si>
  <si>
    <t>Iwan - Kasbon utk by. Operasional Demo ke Bandung</t>
  </si>
  <si>
    <t>Lily - Kasbon utk proyek KKP</t>
  </si>
  <si>
    <t>Slamet - Kasbon utk pengecekan TV Xiomi 55"</t>
  </si>
  <si>
    <t>Uang diterima dari Ibu Netra dari Proyek IFP Kemhan - Biaya kunjungan teknisi pengecekan teknisi barang</t>
  </si>
  <si>
    <t>Beban pendapatan lain2</t>
  </si>
  <si>
    <t>Adriel - Pengembalian kasbon byr lemburan barang starhub - eraprima - vlotx (Iwan, ipan, charlie)</t>
  </si>
  <si>
    <t>Adriel - Kasbon byr lemburan barang starhub - eraprima - vlotx (Iwan, ipan, charlie)</t>
  </si>
  <si>
    <t xml:space="preserve">Adriel - Pengembalian kasbon by. Operasional (Bensin, toll, parkir) ambil barang robot dari starhub ke Voltx </t>
  </si>
  <si>
    <t>Wilung - Kasbon U/gajian bulan April 2026</t>
  </si>
  <si>
    <t>kso sucofindo-surveyor indonesia - by. inspection / pengecekan brg vo no. X.44.041120 (PO-26/IV/010) + adm Rp 5.000,-</t>
  </si>
  <si>
    <t>Kas Negara - PPh pasal 25 Bln Des'25 (SPT - OP - Pak Slamet per tahun 2025)</t>
  </si>
  <si>
    <t>VP-26/IV/030</t>
  </si>
  <si>
    <t>PT. Gosho Mandiri Utama - INV-GMU/26/04/006, 005, 008</t>
  </si>
  <si>
    <t>VP-26/IV/029</t>
  </si>
  <si>
    <t>PT. Bmer Indonesia Teknologi - No Faktur : 26032026, 02042026</t>
  </si>
  <si>
    <t>VP-26/IV/028</t>
  </si>
  <si>
    <t>VP-26/IV/026</t>
  </si>
  <si>
    <t>VP-26/IV/027</t>
  </si>
  <si>
    <t>PT. Bmer Indonesia Teknologi - No Faktur : 24042026</t>
  </si>
  <si>
    <t>PT. Gosho Mandiri Utama - No Faktur : INV-GMU/26/04/014, INV-GMU/26/04/013</t>
  </si>
  <si>
    <t xml:space="preserve">Kristin - Beli karet gelang U/ iket dokumen </t>
  </si>
  <si>
    <t>Saldo Awal Mei 2026</t>
  </si>
  <si>
    <t>Kristin - Byr org freelane a/n. Muhammad Yusuf (tgl 27/04/2026 s/d 30/05/2026)</t>
  </si>
  <si>
    <t>Kristin - Byr org freelane A/n. Ipan (tgl 27/04/2026 s/d 30/05/2026)</t>
  </si>
  <si>
    <t>Arvina - By. Konsumsi U/ Traning produk MSI (All sales &amp; Manager Sales)</t>
  </si>
  <si>
    <t>Iswan - Kasbon utk Survei Proyek Palembang (Sales pak slamet)</t>
  </si>
  <si>
    <t>Wilung - Byr isi E- toll</t>
  </si>
  <si>
    <t>Wilung - TOPED - Beli kabel data Lindy USB Male type C to A Male Fast Charging USB</t>
  </si>
  <si>
    <t>Annisa - By. Konsumsi u/meeting tgl 04 Mei 2026 (U/ meeting uniview tamu pak slamet)</t>
  </si>
  <si>
    <t>Kristin - Byr kartu parkir member gudang di starhub (B 6038 UDI - Rp 15.000 &amp; B 1405 URF - Rp 30.000)</t>
  </si>
  <si>
    <t>Saldo Per Awal Mei 2026</t>
  </si>
  <si>
    <t>Delta mas - Langganan parkir 01 April 2026 - 30 Juni 2026 (kasbon gosho - Rp. 1.770.000)</t>
  </si>
  <si>
    <t>Gilang - By. Operasional (Bensin) ke Traning dan penggantian unit baru di Kementerian kelautan dan perikanan, Gambir</t>
  </si>
  <si>
    <t>Gilang - Lemburan Traning kemhan Salemba</t>
  </si>
  <si>
    <t>Gilang - Lemburan traning ITP antar barang ke mabel survey lokasi antar kabinet rusak</t>
  </si>
  <si>
    <t>Riswanto - Lemburan traning ITP antar barang ke mabel survey lokasi antar kabinet rusak</t>
  </si>
  <si>
    <t>Riswanto - Lemburan nambal dak Lt 4 di kantor</t>
  </si>
  <si>
    <t>Tikno - Lemburan nambal dak Lt 4 di kantor</t>
  </si>
  <si>
    <t>Furkon - Lemburan nambal dak Lt 4 di kantor</t>
  </si>
  <si>
    <t>Rachman - By. Grab transport ke Proyek BPJS Depok (SO 006596), Proyek YTKI (SO 006806), Proyek PUPR (SO 006726), Proyek Telkom (SO 006762)</t>
  </si>
  <si>
    <t>Delta mas - Langganan parkir 05 Mei 2026 - 30 Juni 2026 (kartu parkir Rp 25.000) U/ B 2628 UBU (Meytilien Cloudian)</t>
  </si>
  <si>
    <t>PT. Mitsindo Visual Pratama - Byr KPR Gudang Duta Indah Starhub Blok X No. 22 cicilan ke 11</t>
  </si>
  <si>
    <t>PT. Mitsindo Visual Pratama - Byr KPR Gudang Duta Indah Starhub Blok X No. 22 cicilan ke 12</t>
  </si>
  <si>
    <t>BG756308</t>
  </si>
  <si>
    <t>Diterima uang Panin USD - Bank Panin Giro (Rate Rp 17.445,-)</t>
  </si>
  <si>
    <t>Saldo awal April 2026</t>
  </si>
  <si>
    <t>Panin USD - Charge service bln Apr'26</t>
  </si>
  <si>
    <t>Panin USD - Bunga bln Apr'26</t>
  </si>
  <si>
    <t>Panin USD - Pajak bln Apr'26</t>
  </si>
  <si>
    <t>Saldo awal Mei 2026</t>
  </si>
  <si>
    <t>Kristin - Byr PT. Cipta Alpha Omega - Pembayaran biaya bongkar muat mitsindo - Pak yusuf (Bulan April 2026)</t>
  </si>
  <si>
    <t>Herawati Tanjung - By. Operasional (Bensin) kunjungan reseller</t>
  </si>
  <si>
    <t>Lily - Lemburan Traning kemhan Salemba</t>
  </si>
  <si>
    <t>Wilung - Byr asuransi mobil B 2404 UYH masa berlaku tgl 19 April 2026 s/d 19 April 2027 dan Byr asuransi mobil B 1875 BZM masa berlaku 13 April 2026 s/d 13 April 2027</t>
  </si>
  <si>
    <t>Iwan - Beli terpal bak utk mobil</t>
  </si>
  <si>
    <t>Iwan - By. Operasional (Bensin, toll, parkir) Demo IFP ITB Bandung</t>
  </si>
  <si>
    <t>Iwan - Lemburan traning ITP antar barang ke mabel survey lokasi antar kabinet rusak</t>
  </si>
  <si>
    <t>Iwan - Lemburan bongkaran pameran di UNJ Rawamangun antar barang robot ke Ebdesk</t>
  </si>
  <si>
    <t>Rachman - Lemburan bongkaran pameran di UNJ Rawamangun antar barang robot ke Ebdesk</t>
  </si>
  <si>
    <t>Lily - Lemburan bongkaran pameran di UNJ Rawamangun antar barang robot ke Ebdesk</t>
  </si>
  <si>
    <t>Edwin - Pengembalian kasbon utk Beli tiket PP + OPR U/By. perjalanan dinas ke Medan</t>
  </si>
  <si>
    <t>Edwin - Beli tiket PP + OPR U/By. perjalanan dinas ke Medan</t>
  </si>
  <si>
    <t>PT. Mitsindo Visual Pratama - Byr KPR BCA cicilan ke 60</t>
  </si>
  <si>
    <t>PIB - Kode Billing 640260504965657 - PO-26/IV/010</t>
  </si>
  <si>
    <t xml:space="preserve">Kristin - Byr BPJS Ketenagakerja bulan Mei 2026 </t>
  </si>
  <si>
    <t xml:space="preserve">Kristin - Byr BPJS Ketenagakerja bulan Mei 2026 (Manager AP) </t>
  </si>
  <si>
    <t>Kristin - Byr BPJS Kesehatan bulan Mei 2026</t>
  </si>
  <si>
    <t>Panin - Service Charge bln Apr'26</t>
  </si>
  <si>
    <t>Panin Giro - Bunga bln Apr'26</t>
  </si>
  <si>
    <t>Panin Giro - Pajak bln Apr'26</t>
  </si>
  <si>
    <t>Bank Central Asia - By. Provisi (0,5%) perpanjang kredit lokal 2 M</t>
  </si>
  <si>
    <t>Bank Central Asia - By. admintrasi perpanjangan kredit lokal 2M</t>
  </si>
  <si>
    <t>Kristin - Byr sumbangan uang denda telat U/Fitria (sakit tipes)</t>
  </si>
  <si>
    <t xml:space="preserve">Slamet - Byr klaim kartu kredit bank Panin </t>
  </si>
  <si>
    <t>Wilung - Byr First media bln Apr'26 &amp; HP XL bln Apr'26</t>
  </si>
  <si>
    <t xml:space="preserve">Iwan - Kasbon utk operasional </t>
  </si>
  <si>
    <t>Riswanto - Kasbon utk Pemasangan LED Indoor Labuan Bejo</t>
  </si>
  <si>
    <t>Kristin - Byr perbaikan dan pengecekan PABX EXT telp dan line telp</t>
  </si>
  <si>
    <t>Anggi Sukma Bakti - Byr komisi No SO 006810</t>
  </si>
  <si>
    <t>SO 006596 - Slamet, SO 006806 - Slamet, SO 006726 - Slamet, SO 006762 - Slamet</t>
  </si>
  <si>
    <t>Tikno - Biaya ongkos utk cat dan keramik (di kantor)</t>
  </si>
  <si>
    <t>Kas Negara - PPh pasal 21 Bln Apr'26</t>
  </si>
  <si>
    <t>Kas Negara - PPh pasal 21 Bln Mar'26</t>
  </si>
  <si>
    <t>Kas Negara - PPh pasal 23 Bln Apr'26</t>
  </si>
  <si>
    <t>Kas Negara - PPh pasal 4 ayat 2 Bln Apr'26</t>
  </si>
  <si>
    <t>CR/26/IV/011</t>
  </si>
  <si>
    <t>Arion Indonesia - INV-MVP/V/26/04/066</t>
  </si>
  <si>
    <t>CR/26/IV/009</t>
  </si>
  <si>
    <t>PT. Galva Technologies Tbk - INV-MVP/V/26/04/058</t>
  </si>
  <si>
    <t>CR/26/IV/006</t>
  </si>
  <si>
    <t>CR/26/IV/008</t>
  </si>
  <si>
    <t>PT. Labibah Cahaya Rezeki - INV-MVP/V/26/03/053</t>
  </si>
  <si>
    <t>CR/26/IV/007</t>
  </si>
  <si>
    <t>PT. Labibah Cahaya Rezeki - INV-MVP/V/26/03/052</t>
  </si>
  <si>
    <t>CR/26/IV/016</t>
  </si>
  <si>
    <t>CR/26/IV/015</t>
  </si>
  <si>
    <t>Pixel Digital Fusion - INV-MVP/V/26/04/063</t>
  </si>
  <si>
    <t>CR/26/IV-005</t>
  </si>
  <si>
    <t>CV. Arta Manunggal Perkasa - INV-MVP/V/26/04/065</t>
  </si>
  <si>
    <t>CR/26/IV/004</t>
  </si>
  <si>
    <t>PT. Air Distribution Product Indonesia - INV-MVP/V/26/03/057</t>
  </si>
  <si>
    <t>CR/26/IV/003</t>
  </si>
  <si>
    <t>Semesta Makna Solusi - INV-MVP/V/26/03/049</t>
  </si>
  <si>
    <t>CR/26/V/005</t>
  </si>
  <si>
    <t>PT. Fortuna Ultima Nusantara - INV-MVP/V/26/04/062</t>
  </si>
  <si>
    <t>CR/26/V/004</t>
  </si>
  <si>
    <t>PT. Bethsaida Hospital International - INV-MVP/V/26/04/070, 071</t>
  </si>
  <si>
    <t>CR/26/V/003</t>
  </si>
  <si>
    <t>Mabel Solusi Mandiri - INV-MVP/V/26/04/060</t>
  </si>
  <si>
    <t>CR/26/V/002</t>
  </si>
  <si>
    <t>Mabel Solusi Mandiri - INV-MVP/V/26/04/059</t>
  </si>
  <si>
    <t>CR/26/IV/017</t>
  </si>
  <si>
    <t>PT. Labibah Cahaya Rezeki - INV-MVP/V/26/03/055</t>
  </si>
  <si>
    <t>PT. Labibah Cahaya Rezeki - INV-MVP/V/26/03/054</t>
  </si>
  <si>
    <t>Aisin Indonesia - INV-MVP/V/26/03/051</t>
  </si>
  <si>
    <t>CR/26/IV/014</t>
  </si>
  <si>
    <t>CV. Arta Manunggal Perkasa - INV-MVP/V/26/04/067</t>
  </si>
  <si>
    <t>CR/26/IV/013</t>
  </si>
  <si>
    <t>Partner Inovasi Internasional - INV-MVP/V/26/04/076</t>
  </si>
  <si>
    <t>CR/26/IV/012</t>
  </si>
  <si>
    <t>PT. Isemc Teknologi Indonesia - INV-MVP/V/26/04/073</t>
  </si>
  <si>
    <t>26/OP/IV-001</t>
  </si>
  <si>
    <t>26/ODB/IV-001</t>
  </si>
  <si>
    <t>26/OP/IV-002</t>
  </si>
  <si>
    <t>26/OP/IV-003</t>
  </si>
  <si>
    <t>26/OP/IV-004</t>
  </si>
  <si>
    <t>26/OP/IV-005</t>
  </si>
  <si>
    <t>26/OP/IV-006</t>
  </si>
  <si>
    <t>26/OP/IV-007</t>
  </si>
  <si>
    <t>26/OP/IV-008</t>
  </si>
  <si>
    <t>26/OP/IV-009</t>
  </si>
  <si>
    <t>26/OP/IV-010</t>
  </si>
  <si>
    <t>26/OP/IV-011</t>
  </si>
  <si>
    <t>26/OP/IV-012</t>
  </si>
  <si>
    <t>26/OP/IV-013</t>
  </si>
  <si>
    <t>26/OP/IV-014</t>
  </si>
  <si>
    <t>26/OP/IV-015</t>
  </si>
  <si>
    <t>26/OP/IV-016</t>
  </si>
  <si>
    <t>26/OP/IV-017</t>
  </si>
  <si>
    <t>26/OP/IV-019</t>
  </si>
  <si>
    <t>26/OP/IV-020</t>
  </si>
  <si>
    <t>26/OP/IV-021</t>
  </si>
  <si>
    <t>26/OP/IV-022</t>
  </si>
  <si>
    <t>26/OP/IV-023</t>
  </si>
  <si>
    <t>26/JV/IV-001</t>
  </si>
  <si>
    <t>26/OP/IV-024</t>
  </si>
  <si>
    <t>26/OP/IV-025</t>
  </si>
  <si>
    <t>26/OP/IV-033</t>
  </si>
  <si>
    <t>26/OP/IV-034</t>
  </si>
  <si>
    <t>26/OP/IV-035</t>
  </si>
  <si>
    <t>26/OP/IV-036</t>
  </si>
  <si>
    <t>26/OD/IV-004</t>
  </si>
  <si>
    <t>26/OP/IV-037</t>
  </si>
  <si>
    <t>26/OP/IV-038</t>
  </si>
  <si>
    <t>26/OP/IV-039</t>
  </si>
  <si>
    <t>26/OP/IV-040</t>
  </si>
  <si>
    <t>26/OP/IV-041</t>
  </si>
  <si>
    <t>26/OP/IV-042</t>
  </si>
  <si>
    <t>26/OP/IV-043</t>
  </si>
  <si>
    <t>26/OP/IV-044</t>
  </si>
  <si>
    <t>26/OP/IV-045</t>
  </si>
  <si>
    <t>26/OD/IV-005</t>
  </si>
  <si>
    <t>26/OP/IV-046</t>
  </si>
  <si>
    <t>26/OP/IV-047</t>
  </si>
  <si>
    <t>26/OP/IV-048</t>
  </si>
  <si>
    <t>26/OP/IV-053</t>
  </si>
  <si>
    <t>26/OP/IV-054</t>
  </si>
  <si>
    <t>26/OP/IV-055</t>
  </si>
  <si>
    <t>26/OP/IV-056</t>
  </si>
  <si>
    <t>26/OD/IV-006</t>
  </si>
  <si>
    <t>26/OP/IV-057</t>
  </si>
  <si>
    <t>26/OP/IV-058</t>
  </si>
  <si>
    <t>26/OP/IV-059</t>
  </si>
  <si>
    <t>26/OP/IV-060</t>
  </si>
  <si>
    <t>26/OP/IV-061</t>
  </si>
  <si>
    <t>26/OP/IV-062</t>
  </si>
  <si>
    <t>26/OP/IV-063</t>
  </si>
  <si>
    <t>26/OP/IV-064</t>
  </si>
  <si>
    <t>26/OP/IV-065</t>
  </si>
  <si>
    <t>26/OD/IV-007</t>
  </si>
  <si>
    <t>26/OP/IV-066</t>
  </si>
  <si>
    <t>26/OP/IV-067</t>
  </si>
  <si>
    <t>26/OP/IV-068</t>
  </si>
  <si>
    <t>26/OP/IV-070</t>
  </si>
  <si>
    <t>26/OP/IV-071</t>
  </si>
  <si>
    <t>26/OP/IV-072</t>
  </si>
  <si>
    <t>26/OP/IV-073</t>
  </si>
  <si>
    <t>26/OP/IV-074</t>
  </si>
  <si>
    <t>26/OP/IV-075</t>
  </si>
  <si>
    <t>26/OD/IV-008</t>
  </si>
  <si>
    <t>26/OP/IV-076</t>
  </si>
  <si>
    <t>26/OP/IV-077</t>
  </si>
  <si>
    <t>26/OP/IV-078</t>
  </si>
  <si>
    <t>26/OP/IV-080</t>
  </si>
  <si>
    <t>26/OP/IV-081</t>
  </si>
  <si>
    <t>26/OP/IV-082</t>
  </si>
  <si>
    <t>26/OP/IV-083</t>
  </si>
  <si>
    <t>26/OP/IV-084</t>
  </si>
  <si>
    <t>26/OD/IV-009</t>
  </si>
  <si>
    <t>26/OP/IV-085</t>
  </si>
  <si>
    <t>26/OD/IV-010</t>
  </si>
  <si>
    <t>26/OP/IV-086</t>
  </si>
  <si>
    <t>26/OD/IV-012</t>
  </si>
  <si>
    <t>26/OP/IV-087</t>
  </si>
  <si>
    <t>26/OP/IV-088</t>
  </si>
  <si>
    <t>26/OP/IV-089</t>
  </si>
  <si>
    <t>26/OP/IV-090</t>
  </si>
  <si>
    <t>26/OP/IV-091</t>
  </si>
  <si>
    <t>26/OP/IV-092</t>
  </si>
  <si>
    <t>26/OP/IV-093</t>
  </si>
  <si>
    <t>26/OP/IV-094</t>
  </si>
  <si>
    <t>26/OD/IV-013</t>
  </si>
  <si>
    <t>26/JV/IV-007</t>
  </si>
  <si>
    <t>26/OP/IV-095</t>
  </si>
  <si>
    <t>26/OD/IV-014</t>
  </si>
  <si>
    <t>26/OP/IV-096</t>
  </si>
  <si>
    <t>26/OP/IV-097</t>
  </si>
  <si>
    <t>26/OD/IV-015</t>
  </si>
  <si>
    <t>26/OP/IV-100</t>
  </si>
  <si>
    <t>26/OP/IV-101</t>
  </si>
  <si>
    <t>26/OP/IV-102</t>
  </si>
  <si>
    <t>26/OP/IV-103</t>
  </si>
  <si>
    <t>26/OP/IV-104</t>
  </si>
  <si>
    <t>26/OP/IV-105</t>
  </si>
  <si>
    <t>26/OP/IV-106</t>
  </si>
  <si>
    <t>26/OP/IV-107</t>
  </si>
  <si>
    <t>26/OP/IV-108</t>
  </si>
  <si>
    <t>26/OP/IV-109</t>
  </si>
  <si>
    <t>26/OP/IV-110</t>
  </si>
  <si>
    <t>26/OP/IV-111</t>
  </si>
  <si>
    <t>26/OP/IV-112</t>
  </si>
  <si>
    <t>26/OP/IV-113</t>
  </si>
  <si>
    <t>26/OP/IV-114</t>
  </si>
  <si>
    <t>26/OP/IV-115</t>
  </si>
  <si>
    <t>26/OP/IV-116</t>
  </si>
  <si>
    <t>26/OP/IV-117</t>
  </si>
  <si>
    <t>26/OD/IV-016</t>
  </si>
  <si>
    <t>26/OP/IV-118</t>
  </si>
  <si>
    <t>26/OP/IV-119</t>
  </si>
  <si>
    <t>26/OP/IV-120</t>
  </si>
  <si>
    <t>26/OP/IV-121</t>
  </si>
  <si>
    <t>26/OP/IV-122</t>
  </si>
  <si>
    <t>26/OP/IV-123</t>
  </si>
  <si>
    <t>26/OP/IV-125</t>
  </si>
  <si>
    <t>26/OP/IV-126</t>
  </si>
  <si>
    <t>26/OP/IV-127</t>
  </si>
  <si>
    <t>26/OP/IV-128</t>
  </si>
  <si>
    <t>26/OP/IV-129</t>
  </si>
  <si>
    <t>26/OP/IV-130</t>
  </si>
  <si>
    <t>26/OP/IV-132</t>
  </si>
  <si>
    <t>26/OP/IV-133</t>
  </si>
  <si>
    <t>26/OD/IV-017</t>
  </si>
  <si>
    <t>26/OP/IV-134</t>
  </si>
  <si>
    <t>26/OD/IV-018</t>
  </si>
  <si>
    <t>26/OD/IV-019</t>
  </si>
  <si>
    <t>26/OP/IV-137</t>
  </si>
  <si>
    <t>26/OP/IV-138</t>
  </si>
  <si>
    <t>26/OP/IV-139</t>
  </si>
  <si>
    <t>26/OP/IV-140</t>
  </si>
  <si>
    <t>26/OP/IV-141</t>
  </si>
  <si>
    <t>26/OP/IV-142</t>
  </si>
  <si>
    <t>26/OP/IV-143</t>
  </si>
  <si>
    <t>26/OP/IV-144</t>
  </si>
  <si>
    <t>26/OP/IV-145</t>
  </si>
  <si>
    <t>26/JV/IV-008</t>
  </si>
  <si>
    <t>26/OP/IV-147</t>
  </si>
  <si>
    <t>26/OP/IV-148</t>
  </si>
  <si>
    <t>26/OP/IV-149</t>
  </si>
  <si>
    <t>26/OD/IV-020</t>
  </si>
  <si>
    <t>26/OP/IV-150</t>
  </si>
  <si>
    <t>26/OD/IV-021</t>
  </si>
  <si>
    <t>26/OP/IV-151</t>
  </si>
  <si>
    <t>26/OD/IV-022</t>
  </si>
  <si>
    <t>26/OP/IV-152</t>
  </si>
  <si>
    <t>Iwan - By. Operasional (Bensin, toll, parkir) ke gudang, Proyek KKP (SO 006793. 006794)</t>
  </si>
  <si>
    <t>SO 006793 - Slamet, SO 006794 - Slamet</t>
  </si>
  <si>
    <t>26/OPB/IV-018</t>
  </si>
  <si>
    <t>26/OPB/IV-026</t>
  </si>
  <si>
    <t>26/OPB/IV-027</t>
  </si>
  <si>
    <t>26/OPB/IV-028</t>
  </si>
  <si>
    <t>26/OPB/IV-029</t>
  </si>
  <si>
    <t>26/OPB/IV-030</t>
  </si>
  <si>
    <t>26/OPB/IV-031</t>
  </si>
  <si>
    <t>26/OPB/IV-032</t>
  </si>
  <si>
    <t>26/JV/IV-003</t>
  </si>
  <si>
    <t xml:space="preserve">Charlie - By. Operasional (Bensin, toll, parkir) ke gudang </t>
  </si>
  <si>
    <t>26/OPB/IV-049</t>
  </si>
  <si>
    <t>26/OPB/IV-050</t>
  </si>
  <si>
    <t>26/OPB/IV-051</t>
  </si>
  <si>
    <t>26/OPB/IV-052</t>
  </si>
  <si>
    <t>Slamet - Byr Kartu kredit Panin (Klaim entertainent makan, bensin, dll)</t>
  </si>
  <si>
    <t>26/OPB/IV-079</t>
  </si>
  <si>
    <t>Wilung - Byr asuransi mobil B 9246 UAT masa berlaku tgl 04 Maret 2026 s/d 04 Maret 2027 dan Byr asuransi mobil B 1405 URF masa berlaku 01 Maret 2026 s/d 01 Maret 2027</t>
  </si>
  <si>
    <t>Bu Wina - Byr grab transport ke kantor pajak pranata</t>
  </si>
  <si>
    <t>26/OP/IV-098</t>
  </si>
  <si>
    <t>26/OPB/IV-099</t>
  </si>
  <si>
    <t>Sales Pak Billy</t>
  </si>
  <si>
    <t>Kristin - Byr org freelane a/n. Muhammad Yusuf (tgl 04/05/2026 s/d 10/05/2026)</t>
  </si>
  <si>
    <t>Kristin - Byr org freelane A/n. Ipan (tgl 04/05/2026 s/d 10/05/2026)</t>
  </si>
  <si>
    <t>Suryadi - Kasbon utk pemasangan display LED showroom mabel bandung</t>
  </si>
  <si>
    <t>Tikno - Lemburan nambal dak Lt 3 di kantor</t>
  </si>
  <si>
    <t>Furkon - Lemburan nambal dak Lt 3 di kantor</t>
  </si>
  <si>
    <t>Furkon - Lemburan antar pak wilung dan pak slamet</t>
  </si>
  <si>
    <t>Herlambang - Beli teh, gula, vixal, sabun cuci tangan, dll</t>
  </si>
  <si>
    <t>26/ODB/IV-002</t>
  </si>
  <si>
    <t>26/ODB/IV-003</t>
  </si>
  <si>
    <t>26/ODB/IV-011</t>
  </si>
  <si>
    <t>Devi Supriyanti - Byr Komisi No SO 006787</t>
  </si>
  <si>
    <t>Sales Bu odi</t>
  </si>
  <si>
    <t>Iwan - Lemburan bersihin mobil pak wilung</t>
  </si>
  <si>
    <t>Diki - By. Perjalanan dinas ke Proyek Dinas Pendidikan Garut</t>
  </si>
  <si>
    <t>Iwan - Byr service motor B 6227 UFK</t>
  </si>
  <si>
    <t>KK BCA -</t>
  </si>
  <si>
    <t>Bu Mei - Byr service mobil B 2135 UIU (Mobil pak wilung)</t>
  </si>
  <si>
    <t>Terima uang dr Bu Netra - 1 unit OPS + pemasangan</t>
  </si>
  <si>
    <t>26/JV/IV-002</t>
  </si>
  <si>
    <t>26/JV/IV-004</t>
  </si>
  <si>
    <t>26/JV/IV-005</t>
  </si>
  <si>
    <t>26/JV/IV-006</t>
  </si>
  <si>
    <t>26/OPB/IV-124</t>
  </si>
  <si>
    <t>Lily - Lemburan Kemnaker YTKI (perbaikan modul - SO 006806)</t>
  </si>
  <si>
    <t>SO 006806 - Slamet</t>
  </si>
  <si>
    <t>Rahman  - Lemburan Kemnaker YTKI (perbaikan modul - SO 006806)</t>
  </si>
  <si>
    <t>26/OPB/IV-131</t>
  </si>
  <si>
    <t>26/OPB/IV-135</t>
  </si>
  <si>
    <t>26/OPB/IV-136</t>
  </si>
  <si>
    <t>26/OPB/IV-146</t>
  </si>
  <si>
    <t>SO 006803 - Slamet, SO 006581 - Slamet, SO 006810 - Budiono</t>
  </si>
  <si>
    <t>26/OPB/IV-153</t>
  </si>
  <si>
    <t>26/OPB/III-043</t>
  </si>
  <si>
    <t>26/OPB/III-047</t>
  </si>
  <si>
    <t>26/OPB/III-100A</t>
  </si>
  <si>
    <t>26/OPB/III-100B</t>
  </si>
  <si>
    <t>Wilung - Kasbon U/By. Klaim perjalanan dinas ke china + Shoppee</t>
  </si>
  <si>
    <t xml:space="preserve"> Wilung - Kasbon U/byr Klaim KK UOB (Traveloka, Google, PayPal)</t>
  </si>
  <si>
    <t>26/OPB/III-105</t>
  </si>
  <si>
    <t>26/OPB/III-159</t>
  </si>
  <si>
    <t>Bagus - Byr Komisi No SO 006786 &amp; SO 006763</t>
  </si>
  <si>
    <t>26/OPB/III-163</t>
  </si>
  <si>
    <t>26/OPB/III-164</t>
  </si>
  <si>
    <t>Arief Budiono - Byr komisi No SO 006782</t>
  </si>
  <si>
    <t>26/OPB/III-165</t>
  </si>
  <si>
    <t>26/OPB/III-166</t>
  </si>
  <si>
    <t>26/OPB/III-167</t>
  </si>
  <si>
    <t>26/OPB/III-048</t>
  </si>
  <si>
    <t>26/OPB/III-168</t>
  </si>
  <si>
    <t>26/OPB/III-136</t>
  </si>
  <si>
    <t>26/OPB/III-169</t>
  </si>
  <si>
    <t>26/OPB/III-170</t>
  </si>
  <si>
    <t>26/OPB/III-108A</t>
  </si>
  <si>
    <t>26/OPB/III-171</t>
  </si>
  <si>
    <t>26/OPB/III-108B</t>
  </si>
  <si>
    <t>26/ODB/III-026</t>
  </si>
  <si>
    <t>26/ODB/III-027</t>
  </si>
  <si>
    <t>26/ODB/III-025A</t>
  </si>
  <si>
    <t>26/ODB/III-028</t>
  </si>
  <si>
    <t>VP-26/V/007</t>
  </si>
  <si>
    <t>PT. Fernands Audio Visual - No Faktur : INV26-04-020-MVP</t>
  </si>
  <si>
    <t>VP-26/V/006</t>
  </si>
  <si>
    <t>CV. Metro Internusa - No Faktur : 01883/MI/26</t>
  </si>
  <si>
    <t>VP-26/V/004</t>
  </si>
  <si>
    <t>PT. Bmer Indonesia Teknologi - No Faktur : 26032026</t>
  </si>
  <si>
    <t>VP-26/V/005</t>
  </si>
  <si>
    <t>PT. Gosho Mandiri Utama - No Faktur : INV-GMU/26/04/010</t>
  </si>
  <si>
    <t>VP-26/V/003</t>
  </si>
  <si>
    <t>CV. Ravinela Jasa Sukses - No Faktur : 005/III/RJS/26</t>
  </si>
  <si>
    <t>VP-26/V/008</t>
  </si>
  <si>
    <t>Telekomunikasi Indonesia, Tbk - No Faktur : 88852921656500100001202605</t>
  </si>
  <si>
    <t>VP-26/V/009</t>
  </si>
  <si>
    <t>PT. Commeta Niaga Raya - No Faktur : 04002600144479272</t>
  </si>
  <si>
    <t>VP-26/IV/031</t>
  </si>
  <si>
    <t>PT. Gosho Mandiri Utama - No Faktur : INV-GMU/26/04/015</t>
  </si>
  <si>
    <t>VP-26/V/001</t>
  </si>
  <si>
    <t>Sinar Niaga Gemilang - No Faktur : SNG/INV/2604-25373</t>
  </si>
  <si>
    <t>Iwan - By. Operasional (Bensin, toll, parkir) ke Gudang</t>
  </si>
  <si>
    <t>Annisa - By. Konsumsi u/meeting tgl 08 Mei 2026 (meeting jumatan) dan tgl 12/05/2026 (meeting DKSI)</t>
  </si>
  <si>
    <t>Lily - By, Grab transport ke Proyek KKP</t>
  </si>
  <si>
    <t>Lily - Kasbon utk Proyek OJK Cirebon</t>
  </si>
  <si>
    <t>Furkon - Kasbon utk kirim barang ke Bandung ANG</t>
  </si>
  <si>
    <t>Agus Sugi - Kasbon utk proyek Telkom Bandung, TU, cicendo</t>
  </si>
  <si>
    <t>Jeni - Byr listrik &amp; Pam (MVP) bulan Mei'26</t>
  </si>
  <si>
    <t>Jeni - Byr listrik &amp; Pam (Gudang Indah Starhub) bulan Mei'26</t>
  </si>
  <si>
    <t>Wilung - Byr klaim KK UOB (PayPal, Google, travelako,dll) + Proyek PIP Makasar (SO 006691)</t>
  </si>
  <si>
    <t>Bu Mei - Byr tiket PP ke china (Pak Slamet)</t>
  </si>
  <si>
    <t>Ferdi - By. Perjalanan dinas ke Proyek PIP Makasar (Perbaikan - SO 006691)</t>
  </si>
  <si>
    <t>Ferdi - Lemburan Proyek PIP Makasar (Perbaikan - SO 006691)</t>
  </si>
  <si>
    <t>Suryadi - Kasbon utk pemasangan display LED showroom mabel bandung (SO 006820)</t>
  </si>
  <si>
    <t>Surya - Kasbon utk Proyek Manado</t>
  </si>
  <si>
    <t>Wilung - Kasbon byr PAM ruko pramuka Bulan Maret 2026 &amp; April 2026</t>
  </si>
  <si>
    <t>Mandiri - Adm buku cek JL698576 - JL 698600</t>
  </si>
  <si>
    <t>Mandiri - Materai buku cek JL698576 - JL 698600</t>
  </si>
  <si>
    <t>Annisa - Beli konsumsi U/ meeting tgl 15/05/2026</t>
  </si>
  <si>
    <t>Jeni - Beli adaptor Lenovo 20, 3,5A (Charge laptop pak gilang)</t>
  </si>
  <si>
    <t>Joko - By. Operasional (Bensin, parkir)</t>
  </si>
  <si>
    <t>Joko - Kasbon utk beli ban depan motor vario</t>
  </si>
  <si>
    <t>Edwin - By. Operasional (Bensin) kekunjungan resseler</t>
  </si>
  <si>
    <t>Kristin - Byr org freelane a/n. Muhammad Yusuf (tgl 11/05/2026 s/d 17/05/2026)</t>
  </si>
  <si>
    <t>Herlambang - Beli air botol aqua utk stok tamu</t>
  </si>
  <si>
    <t>Lily - Lemburan Proyek OJK Cirebon (Perbaikan - SO 006675)</t>
  </si>
  <si>
    <t>Iwan - Lemburan Proyek OJK Cirebon (Perbaikan - SO 006675)</t>
  </si>
  <si>
    <t>Wilung - Kasbon U/ invoice PIN3NIT-1</t>
  </si>
  <si>
    <t>Kristin - Byr org freelane A/n. Ipan (tgl 11/05/2026 s/d 17/05/2026)</t>
  </si>
  <si>
    <t>Ravena - Byr TIKI kirim dokumen ke Ibu Anita (SO 006822, 006823, 006824) dan ke Ibu Mila (SO 006820)</t>
  </si>
  <si>
    <t>Jeni - Byr service motor (Ganti oli) B 4303 OB</t>
  </si>
  <si>
    <t>Iwan - By. Operasional (Bensin, toll, parkir) ke pindahan gudang</t>
  </si>
  <si>
    <t>Furkon - By. Operasional (Bensin, toll, parkir) kirim barang ke Telkom Bandung  (SO 006822, 006823, 006824)</t>
  </si>
  <si>
    <t>SO 006822 - Slamet, SO 006823 - Slamet, SO 006824 - Slamet</t>
  </si>
  <si>
    <t>Furkon - Lemburan kirim barang ke Telkom Bandung (SO 006822, SO 006823, 006824)</t>
  </si>
  <si>
    <t>Iwan - Lemburan antar barang ke labibah (Barang Losnay)</t>
  </si>
  <si>
    <t xml:space="preserve">Kristin - Kasbon piutang </t>
  </si>
  <si>
    <t>Arvina - Beli Konsumsi U/traning produk Hikvision DI MVP tgl 19/05/2026</t>
  </si>
  <si>
    <t>Joko - Pengembalian kasbon utk beli ban depan motor vario</t>
  </si>
  <si>
    <t>Joko - By. Operasional (Bensin) ke gudang + beli ban vario motor utk B 6227 UFK</t>
  </si>
  <si>
    <t>Joko - Kasbon utk beli roler motor vario</t>
  </si>
  <si>
    <t>Lily - Lemburan antar barang ke labibah (Barang Losnay)</t>
  </si>
  <si>
    <t>VP-26/V/015</t>
  </si>
  <si>
    <t>PT. Integrasi Optima Servistama - No Faktur : INV-IOS/26/IV/009</t>
  </si>
  <si>
    <t>VP-26/V/014</t>
  </si>
  <si>
    <t>Anaptysso Nasatech Nusantara - No Faktur : INV-04.1/ANN/V/2026</t>
  </si>
  <si>
    <t>VP-26/V/017</t>
  </si>
  <si>
    <t>PT. Atoz Mega Indonesia - No Faktur : INV-F/26-III/0271</t>
  </si>
  <si>
    <t>VP-26/V/018</t>
  </si>
  <si>
    <t>PT. Lusavindra Jayamadya - No Faktur : INV/LJM/26/5837</t>
  </si>
  <si>
    <t>VP-26/V/019</t>
  </si>
  <si>
    <t>PT. Isemc Teknologi Indonesia - No Faktur : INV-ITI/26/IV/463, 460</t>
  </si>
  <si>
    <t>VP-26/V/020</t>
  </si>
  <si>
    <t>PT. Santoso Sleman Logistik - No Faktur : 43/V/MVP/2026, 44/V/MVP/2026</t>
  </si>
  <si>
    <t>VP-26/V/010</t>
  </si>
  <si>
    <t>PT. Gosho Mandiri Utama - No Faktur : INV-GMU/26/05/001</t>
  </si>
  <si>
    <t>VP-26/V/012</t>
  </si>
  <si>
    <t>PT. Gosho Mandiri Utama - No Faktur : INV-GMU/26/05/004, 003</t>
  </si>
  <si>
    <t>VP-26/V/011</t>
  </si>
  <si>
    <t>PT. Logistik Karya Bermitra - No Faktur : LKB-MAC/26/003107</t>
  </si>
  <si>
    <t>VP-26/V/013</t>
  </si>
  <si>
    <t>PT. Gosho Mandir Utama - No Faktur : INV-GMU/26/05/007, 006</t>
  </si>
  <si>
    <t>Meytilien Cloudian (Odi) - By. Operasional (Bensin, toll, parkir) kekunjungan Resseler</t>
  </si>
  <si>
    <t>Herlambang - Beli tisu utk di kantor</t>
  </si>
  <si>
    <t>Suryadi - Kasbon utk Proyek ANG Bandung</t>
  </si>
  <si>
    <t>Rachman - Lemburan kirim barang ke Telkom Bandung (SO 006822, SO 006823, 006824)</t>
  </si>
  <si>
    <t>Andi Saputra - Byr Hosting dan domain website Mitsindo.co.id (2 tahun) + SEO dan website Mitsindo.co.id (1 tahun) + AI Minimax (2 bulan) + AI Chatgpt (2 bulan)</t>
  </si>
  <si>
    <t>BEIJING LEMA TECHNOLOGY CO., LTD - No. Invoice IDP03260324001- Byr USD 50.535,65 + USD 26 (Rate Rp 17.730) - PO-26/IV/019</t>
  </si>
  <si>
    <t>BG756309</t>
  </si>
  <si>
    <t>Alwan - Pengembalian kasbon utk byr member parkiran motor</t>
  </si>
  <si>
    <t>Alwan - Kasbon pribadi utk byr member parkiran motor</t>
  </si>
  <si>
    <t>Iwan - Kasbon utk operasional U/ ke Bandung (Pak Adriel)</t>
  </si>
  <si>
    <t xml:space="preserve">Sugeng - Byr entertainent makan U/ tamu pak slamet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</si>
</sst>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44" formatCode="_-&quot;Rp&quot;* #,##0.00_-;\-&quot;Rp&quot;* #,##0.00_-;_-&quot;Rp&quot;* &quot;-&quot;??_-;_-@_-"/>
    <numFmt numFmtId="43" formatCode="_-* #,##0.00_-;\-* #,##0.00_-;_-* &quot;-&quot;??_-;_-@_-"/>
    <numFmt numFmtId="164" formatCode="[$-409]d\-mmm\-yy;@"/>
    <numFmt numFmtId="165" formatCode="_-* #,##0.00_-;\-* #,##0.00_-;_-* &quot;-&quot;_-;_-@_-"/>
    <numFmt numFmtId="166" formatCode="_([$SGD]\ * #,##0.00_);_([$SGD]\ * \(#,##0.00\);_([$SGD]\ * &quot;-&quot;??_);_(@_)"/>
    <numFmt numFmtId="167" formatCode="[$PHP]\ #,##0.00"/>
    <numFmt numFmtId="168" formatCode="_-* #,##0.0_-;\-* #,##0.0_-;_-* &quot;-&quot;_-;_-@_-"/>
    <numFmt numFmtId="169" formatCode="[$CNY]\ #,##0.00"/>
    <numFmt numFmtId="170" formatCode="_(&quot;$&quot;* #,##0.00_);_(&quot;$&quot;* \(#,##0.00\);_(&quot;$&quot;* &quot;-&quot;??_);_(@_)"/>
    <numFmt numFmtId="171" formatCode="_-[$AUD]\ * #,##0_-;\-[$AUD]\ * #,##0_-;_-[$AUD]\ * &quot;-&quot;_-;_-@_-"/>
    <numFmt numFmtId="172" formatCode="_(* #,##0.00_);_(* \(#,##0.0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omic Sans MS"/>
      <family val="4"/>
    </font>
    <font>
      <sz val="10"/>
      <name val="Arial"/>
      <family val="2"/>
    </font>
    <font>
      <b/>
      <sz val="11"/>
      <name val="Comic Sans MS"/>
      <family val="4"/>
    </font>
    <font>
      <sz val="11"/>
      <color theme="1"/>
      <name val="Comic Sans MS"/>
      <family val="4"/>
    </font>
    <font>
      <b/>
      <sz val="12"/>
      <name val="Comic Sans MS"/>
      <family val="4"/>
    </font>
    <font>
      <sz val="12"/>
      <name val="Arial"/>
      <family val="2"/>
    </font>
    <font>
      <sz val="12"/>
      <name val="Comic Sans MS"/>
      <family val="4"/>
    </font>
    <font>
      <sz val="11"/>
      <color rgb="FFFF0000"/>
      <name val="Comic Sans MS"/>
      <family val="4"/>
    </font>
    <font>
      <sz val="12"/>
      <color rgb="FFFF0000"/>
      <name val="Arial"/>
      <family val="2"/>
    </font>
    <font>
      <b/>
      <sz val="12"/>
      <name val="Arial"/>
      <family val="2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sz val="12"/>
      <color rgb="FFFF0000"/>
      <name val="Comic Sans MS"/>
      <family val="4"/>
    </font>
    <font>
      <sz val="9"/>
      <color indexed="81"/>
      <name val="Tahoma"/>
      <family val="2"/>
    </font>
    <font>
      <b/>
      <sz val="11"/>
      <color theme="1"/>
      <name val="Comic Sans MS"/>
      <family val="4"/>
    </font>
    <font>
      <sz val="11"/>
      <color indexed="8"/>
      <name val="Comic Sans MS"/>
      <family val="4"/>
    </font>
    <font>
      <b/>
      <i/>
      <sz val="11"/>
      <name val="Comic Sans MS"/>
      <family val="4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3" fillId="0" borderId="0" applyFont="0" applyFill="0" applyBorder="0" applyAlignment="0" applyProtection="0"/>
  </cellStyleXfs>
  <cellXfs count="532">
    <xf numFmtId="0" fontId="0" fillId="0" borderId="0" xfId="0"/>
    <xf numFmtId="165" fontId="2" fillId="0" borderId="0" xfId="4" applyNumberFormat="1" applyFont="1" applyFill="1" applyAlignment="1">
      <alignment horizontal="center"/>
    </xf>
    <xf numFmtId="43" fontId="2" fillId="0" borderId="0" xfId="1" applyFont="1" applyFill="1" applyAlignment="1">
      <alignment horizontal="center"/>
    </xf>
    <xf numFmtId="165" fontId="2" fillId="0" borderId="0" xfId="4" applyNumberFormat="1" applyFont="1" applyFill="1"/>
    <xf numFmtId="43" fontId="2" fillId="0" borderId="0" xfId="1" applyFont="1" applyFill="1"/>
    <xf numFmtId="165" fontId="2" fillId="0" borderId="2" xfId="4" applyNumberFormat="1" applyFont="1" applyFill="1" applyBorder="1"/>
    <xf numFmtId="43" fontId="2" fillId="0" borderId="2" xfId="1" applyFont="1" applyFill="1" applyBorder="1"/>
    <xf numFmtId="164" fontId="2" fillId="0" borderId="3" xfId="0" applyNumberFormat="1" applyFont="1" applyBorder="1" applyAlignment="1">
      <alignment horizontal="center"/>
    </xf>
    <xf numFmtId="166" fontId="2" fillId="0" borderId="3" xfId="0" applyNumberFormat="1" applyFont="1" applyBorder="1" applyAlignment="1">
      <alignment horizontal="center" vertical="center"/>
    </xf>
    <xf numFmtId="166" fontId="4" fillId="0" borderId="3" xfId="0" applyNumberFormat="1" applyFont="1" applyBorder="1"/>
    <xf numFmtId="165" fontId="4" fillId="0" borderId="3" xfId="4" applyNumberFormat="1" applyFont="1" applyFill="1" applyBorder="1"/>
    <xf numFmtId="43" fontId="4" fillId="0" borderId="3" xfId="1" applyFont="1" applyFill="1" applyBorder="1"/>
    <xf numFmtId="165" fontId="2" fillId="0" borderId="3" xfId="4" applyNumberFormat="1" applyFont="1" applyFill="1" applyBorder="1"/>
    <xf numFmtId="43" fontId="2" fillId="0" borderId="3" xfId="1" applyFont="1" applyFill="1" applyBorder="1"/>
    <xf numFmtId="0" fontId="5" fillId="0" borderId="5" xfId="0" applyFont="1" applyBorder="1"/>
    <xf numFmtId="0" fontId="2" fillId="2" borderId="5" xfId="0" applyFont="1" applyFill="1" applyBorder="1" applyAlignment="1">
      <alignment wrapText="1"/>
    </xf>
    <xf numFmtId="166" fontId="2" fillId="3" borderId="3" xfId="0" applyNumberFormat="1" applyFont="1" applyFill="1" applyBorder="1" applyAlignment="1">
      <alignment horizontal="left" vertical="center"/>
    </xf>
    <xf numFmtId="165" fontId="2" fillId="3" borderId="3" xfId="4" applyNumberFormat="1" applyFont="1" applyFill="1" applyBorder="1"/>
    <xf numFmtId="43" fontId="2" fillId="3" borderId="3" xfId="1" applyFont="1" applyFill="1" applyBorder="1"/>
    <xf numFmtId="0" fontId="2" fillId="4" borderId="5" xfId="0" applyFont="1" applyFill="1" applyBorder="1"/>
    <xf numFmtId="0" fontId="2" fillId="0" borderId="5" xfId="0" applyFont="1" applyBorder="1"/>
    <xf numFmtId="0" fontId="2" fillId="0" borderId="5" xfId="0" quotePrefix="1" applyFont="1" applyBorder="1" applyAlignment="1">
      <alignment horizontal="center" vertical="center"/>
    </xf>
    <xf numFmtId="165" fontId="2" fillId="0" borderId="5" xfId="4" applyNumberFormat="1" applyFont="1" applyFill="1" applyBorder="1"/>
    <xf numFmtId="43" fontId="2" fillId="2" borderId="5" xfId="1" applyFont="1" applyFill="1" applyBorder="1"/>
    <xf numFmtId="0" fontId="2" fillId="2" borderId="5" xfId="0" applyFont="1" applyFill="1" applyBorder="1"/>
    <xf numFmtId="166" fontId="2" fillId="0" borderId="6" xfId="0" applyNumberFormat="1" applyFont="1" applyBorder="1" applyAlignment="1">
      <alignment horizontal="center" vertical="center"/>
    </xf>
    <xf numFmtId="164" fontId="2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0" xfId="0" applyFill="1"/>
    <xf numFmtId="164" fontId="2" fillId="0" borderId="0" xfId="0" applyNumberFormat="1" applyFont="1" applyFill="1" applyAlignment="1">
      <alignment horizontal="center"/>
    </xf>
    <xf numFmtId="166" fontId="2" fillId="0" borderId="0" xfId="0" applyNumberFormat="1" applyFont="1" applyFill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/>
    </xf>
    <xf numFmtId="166" fontId="2" fillId="0" borderId="2" xfId="0" applyNumberFormat="1" applyFont="1" applyFill="1" applyBorder="1" applyAlignment="1">
      <alignment horizontal="center" vertical="center"/>
    </xf>
    <xf numFmtId="166" fontId="2" fillId="0" borderId="2" xfId="0" applyNumberFormat="1" applyFont="1" applyFill="1" applyBorder="1"/>
    <xf numFmtId="164" fontId="2" fillId="0" borderId="3" xfId="0" applyNumberFormat="1" applyFont="1" applyFill="1" applyBorder="1" applyAlignment="1">
      <alignment horizontal="center"/>
    </xf>
    <xf numFmtId="166" fontId="2" fillId="0" borderId="3" xfId="0" applyNumberFormat="1" applyFont="1" applyFill="1" applyBorder="1" applyAlignment="1">
      <alignment horizontal="center" vertical="center"/>
    </xf>
    <xf numFmtId="166" fontId="4" fillId="0" borderId="3" xfId="0" applyNumberFormat="1" applyFont="1" applyFill="1" applyBorder="1"/>
    <xf numFmtId="0" fontId="5" fillId="0" borderId="4" xfId="0" applyFont="1" applyFill="1" applyBorder="1"/>
    <xf numFmtId="164" fontId="2" fillId="0" borderId="3" xfId="0" quotePrefix="1" applyNumberFormat="1" applyFont="1" applyFill="1" applyBorder="1" applyAlignment="1">
      <alignment horizontal="center"/>
    </xf>
    <xf numFmtId="166" fontId="2" fillId="0" borderId="3" xfId="0" applyNumberFormat="1" applyFont="1" applyFill="1" applyBorder="1" applyAlignment="1">
      <alignment horizontal="left" vertical="center"/>
    </xf>
    <xf numFmtId="0" fontId="5" fillId="0" borderId="5" xfId="0" applyFont="1" applyFill="1" applyBorder="1"/>
    <xf numFmtId="0" fontId="2" fillId="0" borderId="5" xfId="0" applyFont="1" applyFill="1" applyBorder="1" applyAlignment="1">
      <alignment wrapText="1"/>
    </xf>
    <xf numFmtId="0" fontId="2" fillId="0" borderId="5" xfId="0" applyFont="1" applyFill="1" applyBorder="1"/>
    <xf numFmtId="0" fontId="2" fillId="0" borderId="5" xfId="0" quotePrefix="1" applyFont="1" applyFill="1" applyBorder="1" applyAlignment="1">
      <alignment horizontal="center" vertical="center"/>
    </xf>
    <xf numFmtId="43" fontId="2" fillId="0" borderId="5" xfId="1" applyFont="1" applyFill="1" applyBorder="1"/>
    <xf numFmtId="165" fontId="4" fillId="0" borderId="10" xfId="4" applyNumberFormat="1" applyFont="1" applyFill="1" applyBorder="1"/>
    <xf numFmtId="43" fontId="4" fillId="0" borderId="10" xfId="1" applyFont="1" applyFill="1" applyBorder="1"/>
    <xf numFmtId="43" fontId="4" fillId="0" borderId="8" xfId="1" applyFont="1" applyFill="1" applyBorder="1"/>
    <xf numFmtId="43" fontId="4" fillId="0" borderId="11" xfId="1" applyFont="1" applyFill="1" applyBorder="1"/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43" fontId="8" fillId="0" borderId="0" xfId="1" applyFont="1"/>
    <xf numFmtId="15" fontId="8" fillId="0" borderId="4" xfId="0" applyNumberFormat="1" applyFont="1" applyBorder="1" applyAlignment="1">
      <alignment horizontal="center"/>
    </xf>
    <xf numFmtId="0" fontId="8" fillId="0" borderId="4" xfId="0" quotePrefix="1" applyFont="1" applyBorder="1" applyAlignment="1">
      <alignment horizontal="center"/>
    </xf>
    <xf numFmtId="0" fontId="6" fillId="0" borderId="4" xfId="0" applyFont="1" applyBorder="1"/>
    <xf numFmtId="43" fontId="2" fillId="0" borderId="4" xfId="1" applyFont="1" applyBorder="1"/>
    <xf numFmtId="15" fontId="2" fillId="0" borderId="5" xfId="0" applyNumberFormat="1" applyFont="1" applyBorder="1" applyAlignment="1">
      <alignment horizontal="center"/>
    </xf>
    <xf numFmtId="0" fontId="2" fillId="0" borderId="5" xfId="0" quotePrefix="1" applyFont="1" applyBorder="1" applyAlignment="1">
      <alignment horizontal="center"/>
    </xf>
    <xf numFmtId="0" fontId="4" fillId="0" borderId="5" xfId="0" applyFont="1" applyBorder="1"/>
    <xf numFmtId="43" fontId="2" fillId="0" borderId="5" xfId="1" applyFont="1" applyBorder="1"/>
    <xf numFmtId="15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43" fontId="2" fillId="0" borderId="6" xfId="1" applyFont="1" applyBorder="1"/>
    <xf numFmtId="43" fontId="4" fillId="0" borderId="10" xfId="1" applyFont="1" applyBorder="1"/>
    <xf numFmtId="15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43" fontId="6" fillId="0" borderId="0" xfId="1" applyFont="1"/>
    <xf numFmtId="14" fontId="8" fillId="0" borderId="0" xfId="0" applyNumberFormat="1" applyFont="1" applyAlignment="1">
      <alignment horizontal="center"/>
    </xf>
    <xf numFmtId="166" fontId="8" fillId="0" borderId="0" xfId="0" applyNumberFormat="1" applyFont="1" applyAlignment="1">
      <alignment horizontal="center"/>
    </xf>
    <xf numFmtId="167" fontId="8" fillId="0" borderId="0" xfId="1" applyNumberFormat="1" applyFont="1"/>
    <xf numFmtId="166" fontId="8" fillId="0" borderId="4" xfId="0" applyNumberFormat="1" applyFont="1" applyBorder="1" applyAlignment="1">
      <alignment horizontal="center"/>
    </xf>
    <xf numFmtId="167" fontId="2" fillId="0" borderId="4" xfId="1" applyNumberFormat="1" applyFont="1" applyBorder="1"/>
    <xf numFmtId="166" fontId="2" fillId="0" borderId="5" xfId="0" quotePrefix="1" applyNumberFormat="1" applyFont="1" applyBorder="1" applyAlignment="1">
      <alignment horizontal="center"/>
    </xf>
    <xf numFmtId="167" fontId="2" fillId="0" borderId="5" xfId="1" applyNumberFormat="1" applyFont="1" applyBorder="1"/>
    <xf numFmtId="166" fontId="2" fillId="0" borderId="5" xfId="0" applyNumberFormat="1" applyFont="1" applyBorder="1" applyAlignment="1">
      <alignment horizontal="center"/>
    </xf>
    <xf numFmtId="167" fontId="2" fillId="0" borderId="12" xfId="1" applyNumberFormat="1" applyFont="1" applyBorder="1"/>
    <xf numFmtId="167" fontId="2" fillId="0" borderId="6" xfId="1" applyNumberFormat="1" applyFont="1" applyBorder="1"/>
    <xf numFmtId="166" fontId="2" fillId="0" borderId="6" xfId="0" applyNumberFormat="1" applyFont="1" applyBorder="1" applyAlignment="1">
      <alignment horizontal="center"/>
    </xf>
    <xf numFmtId="167" fontId="4" fillId="0" borderId="10" xfId="1" applyNumberFormat="1" applyFont="1" applyBorder="1"/>
    <xf numFmtId="166" fontId="6" fillId="0" borderId="0" xfId="0" applyNumberFormat="1" applyFont="1" applyAlignment="1">
      <alignment horizontal="center"/>
    </xf>
    <xf numFmtId="167" fontId="6" fillId="0" borderId="0" xfId="1" applyNumberFormat="1" applyFont="1"/>
    <xf numFmtId="168" fontId="7" fillId="0" borderId="0" xfId="4" applyNumberFormat="1" applyFont="1"/>
    <xf numFmtId="41" fontId="7" fillId="0" borderId="0" xfId="4" applyFont="1"/>
    <xf numFmtId="169" fontId="8" fillId="0" borderId="0" xfId="1" applyNumberFormat="1" applyFont="1"/>
    <xf numFmtId="169" fontId="8" fillId="0" borderId="13" xfId="1" applyNumberFormat="1" applyFont="1" applyBorder="1"/>
    <xf numFmtId="169" fontId="2" fillId="0" borderId="4" xfId="1" applyNumberFormat="1" applyFont="1" applyBorder="1"/>
    <xf numFmtId="169" fontId="2" fillId="0" borderId="3" xfId="1" applyNumberFormat="1" applyFont="1" applyBorder="1"/>
    <xf numFmtId="164" fontId="9" fillId="0" borderId="5" xfId="0" applyNumberFormat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9" fillId="0" borderId="3" xfId="0" applyFont="1" applyBorder="1"/>
    <xf numFmtId="169" fontId="9" fillId="0" borderId="14" xfId="1" applyNumberFormat="1" applyFont="1" applyBorder="1"/>
    <xf numFmtId="169" fontId="9" fillId="0" borderId="3" xfId="1" applyNumberFormat="1" applyFont="1" applyBorder="1"/>
    <xf numFmtId="168" fontId="10" fillId="0" borderId="0" xfId="4" applyNumberFormat="1" applyFont="1"/>
    <xf numFmtId="41" fontId="10" fillId="0" borderId="0" xfId="4" applyFont="1"/>
    <xf numFmtId="0" fontId="10" fillId="0" borderId="0" xfId="0" applyFont="1"/>
    <xf numFmtId="164" fontId="2" fillId="0" borderId="5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69" fontId="2" fillId="0" borderId="12" xfId="1" applyNumberFormat="1" applyFont="1" applyBorder="1"/>
    <xf numFmtId="169" fontId="2" fillId="0" borderId="5" xfId="1" applyNumberFormat="1" applyFont="1" applyBorder="1"/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3" borderId="5" xfId="0" applyFont="1" applyFill="1" applyBorder="1"/>
    <xf numFmtId="169" fontId="2" fillId="3" borderId="12" xfId="1" applyNumberFormat="1" applyFont="1" applyFill="1" applyBorder="1"/>
    <xf numFmtId="169" fontId="2" fillId="3" borderId="5" xfId="1" applyNumberFormat="1" applyFont="1" applyFill="1" applyBorder="1"/>
    <xf numFmtId="164" fontId="2" fillId="0" borderId="5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wrapText="1"/>
    </xf>
    <xf numFmtId="169" fontId="2" fillId="0" borderId="5" xfId="1" applyNumberFormat="1" applyFont="1" applyBorder="1" applyAlignment="1">
      <alignment vertical="center"/>
    </xf>
    <xf numFmtId="169" fontId="2" fillId="0" borderId="3" xfId="1" applyNumberFormat="1" applyFont="1" applyBorder="1" applyAlignment="1">
      <alignment vertical="center"/>
    </xf>
    <xf numFmtId="169" fontId="2" fillId="2" borderId="12" xfId="1" applyNumberFormat="1" applyFont="1" applyFill="1" applyBorder="1"/>
    <xf numFmtId="169" fontId="2" fillId="2" borderId="5" xfId="1" applyNumberFormat="1" applyFont="1" applyFill="1" applyBorder="1"/>
    <xf numFmtId="0" fontId="5" fillId="2" borderId="5" xfId="0" quotePrefix="1" applyFont="1" applyFill="1" applyBorder="1" applyAlignment="1">
      <alignment horizontal="center"/>
    </xf>
    <xf numFmtId="0" fontId="2" fillId="2" borderId="6" xfId="0" applyFont="1" applyFill="1" applyBorder="1"/>
    <xf numFmtId="169" fontId="4" fillId="0" borderId="12" xfId="1" applyNumberFormat="1" applyFont="1" applyBorder="1"/>
    <xf numFmtId="169" fontId="2" fillId="2" borderId="5" xfId="1" applyNumberFormat="1" applyFont="1" applyFill="1" applyBorder="1" applyAlignment="1">
      <alignment vertical="center"/>
    </xf>
    <xf numFmtId="0" fontId="2" fillId="0" borderId="0" xfId="0" applyFont="1"/>
    <xf numFmtId="0" fontId="2" fillId="3" borderId="6" xfId="0" applyFont="1" applyFill="1" applyBorder="1"/>
    <xf numFmtId="169" fontId="2" fillId="0" borderId="5" xfId="1" applyNumberFormat="1" applyFont="1" applyFill="1" applyBorder="1"/>
    <xf numFmtId="169" fontId="2" fillId="0" borderId="6" xfId="1" applyNumberFormat="1" applyFont="1" applyBorder="1"/>
    <xf numFmtId="169" fontId="4" fillId="0" borderId="1" xfId="1" applyNumberFormat="1" applyFont="1" applyBorder="1"/>
    <xf numFmtId="169" fontId="4" fillId="0" borderId="9" xfId="1" applyNumberFormat="1" applyFont="1" applyBorder="1"/>
    <xf numFmtId="165" fontId="7" fillId="0" borderId="0" xfId="4" applyNumberFormat="1" applyFont="1"/>
    <xf numFmtId="169" fontId="6" fillId="0" borderId="0" xfId="1" applyNumberFormat="1" applyFont="1"/>
    <xf numFmtId="165" fontId="11" fillId="0" borderId="0" xfId="4" applyNumberFormat="1" applyFont="1"/>
    <xf numFmtId="164" fontId="2" fillId="0" borderId="6" xfId="0" applyNumberFormat="1" applyFont="1" applyBorder="1" applyAlignment="1">
      <alignment horizontal="center"/>
    </xf>
    <xf numFmtId="166" fontId="2" fillId="2" borderId="5" xfId="0" applyNumberFormat="1" applyFont="1" applyFill="1" applyBorder="1" applyAlignment="1">
      <alignment horizontal="center"/>
    </xf>
    <xf numFmtId="43" fontId="2" fillId="0" borderId="12" xfId="1" applyFont="1" applyBorder="1"/>
    <xf numFmtId="43" fontId="2" fillId="0" borderId="3" xfId="1" applyFont="1" applyBorder="1"/>
    <xf numFmtId="164" fontId="2" fillId="0" borderId="7" xfId="0" applyNumberFormat="1" applyFont="1" applyBorder="1" applyAlignment="1">
      <alignment horizontal="center" vertical="center"/>
    </xf>
    <xf numFmtId="166" fontId="2" fillId="2" borderId="6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wrapText="1"/>
    </xf>
    <xf numFmtId="43" fontId="2" fillId="0" borderId="6" xfId="1" applyFont="1" applyBorder="1" applyAlignment="1">
      <alignment vertical="center"/>
    </xf>
    <xf numFmtId="43" fontId="2" fillId="0" borderId="7" xfId="1" applyFont="1" applyBorder="1" applyAlignment="1">
      <alignment vertical="center"/>
    </xf>
    <xf numFmtId="166" fontId="2" fillId="0" borderId="15" xfId="0" applyNumberFormat="1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5" xfId="0" applyFont="1" applyBorder="1"/>
    <xf numFmtId="43" fontId="2" fillId="0" borderId="15" xfId="1" applyFont="1" applyBorder="1"/>
    <xf numFmtId="43" fontId="8" fillId="0" borderId="16" xfId="1" applyFont="1" applyBorder="1"/>
    <xf numFmtId="43" fontId="8" fillId="0" borderId="5" xfId="1" applyFont="1" applyBorder="1"/>
    <xf numFmtId="164" fontId="6" fillId="0" borderId="0" xfId="0" applyNumberFormat="1" applyFont="1" applyAlignment="1">
      <alignment horizontal="left"/>
    </xf>
    <xf numFmtId="0" fontId="6" fillId="0" borderId="0" xfId="0" applyFont="1" applyAlignment="1">
      <alignment horizontal="center" vertical="center"/>
    </xf>
    <xf numFmtId="44" fontId="6" fillId="0" borderId="0" xfId="3" applyFont="1"/>
    <xf numFmtId="170" fontId="6" fillId="0" borderId="0" xfId="3" applyNumberFormat="1" applyFont="1"/>
    <xf numFmtId="44" fontId="8" fillId="0" borderId="0" xfId="3" applyFont="1"/>
    <xf numFmtId="170" fontId="8" fillId="0" borderId="0" xfId="3" applyNumberFormat="1" applyFont="1"/>
    <xf numFmtId="0" fontId="8" fillId="0" borderId="1" xfId="0" applyFont="1" applyBorder="1"/>
    <xf numFmtId="0" fontId="8" fillId="0" borderId="1" xfId="0" applyFont="1" applyBorder="1" applyAlignment="1">
      <alignment horizontal="center" vertical="center"/>
    </xf>
    <xf numFmtId="44" fontId="12" fillId="2" borderId="0" xfId="3" applyFont="1" applyFill="1"/>
    <xf numFmtId="44" fontId="12" fillId="0" borderId="0" xfId="3" applyFont="1"/>
    <xf numFmtId="170" fontId="8" fillId="0" borderId="0" xfId="0" applyNumberFormat="1" applyFont="1"/>
    <xf numFmtId="0" fontId="8" fillId="0" borderId="13" xfId="0" applyFont="1" applyBorder="1"/>
    <xf numFmtId="16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 vertical="center"/>
    </xf>
    <xf numFmtId="44" fontId="13" fillId="2" borderId="0" xfId="3" applyFont="1" applyFill="1"/>
    <xf numFmtId="170" fontId="6" fillId="0" borderId="0" xfId="0" applyNumberFormat="1" applyFont="1"/>
    <xf numFmtId="164" fontId="8" fillId="0" borderId="3" xfId="0" applyNumberFormat="1" applyFont="1" applyBorder="1" applyAlignment="1">
      <alignment horizontal="center"/>
    </xf>
    <xf numFmtId="166" fontId="8" fillId="0" borderId="3" xfId="0" applyNumberFormat="1" applyFont="1" applyBorder="1" applyAlignment="1">
      <alignment horizontal="center" vertical="center"/>
    </xf>
    <xf numFmtId="166" fontId="6" fillId="0" borderId="3" xfId="0" applyNumberFormat="1" applyFont="1" applyBorder="1"/>
    <xf numFmtId="43" fontId="8" fillId="0" borderId="3" xfId="1" applyFont="1" applyBorder="1"/>
    <xf numFmtId="41" fontId="14" fillId="0" borderId="0" xfId="4" applyFont="1"/>
    <xf numFmtId="0" fontId="2" fillId="0" borderId="3" xfId="0" applyFont="1" applyBorder="1"/>
    <xf numFmtId="44" fontId="5" fillId="2" borderId="5" xfId="3" applyFont="1" applyFill="1" applyBorder="1"/>
    <xf numFmtId="170" fontId="2" fillId="0" borderId="6" xfId="3" applyNumberFormat="1" applyFont="1" applyBorder="1"/>
    <xf numFmtId="164" fontId="2" fillId="0" borderId="6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44" fontId="5" fillId="2" borderId="5" xfId="3" applyFont="1" applyFill="1" applyBorder="1" applyAlignment="1">
      <alignment vertical="center"/>
    </xf>
    <xf numFmtId="170" fontId="2" fillId="0" borderId="6" xfId="3" applyNumberFormat="1" applyFont="1" applyBorder="1" applyAlignment="1">
      <alignment vertical="center"/>
    </xf>
    <xf numFmtId="0" fontId="2" fillId="3" borderId="3" xfId="0" applyFont="1" applyFill="1" applyBorder="1"/>
    <xf numFmtId="44" fontId="5" fillId="3" borderId="5" xfId="3" applyFont="1" applyFill="1" applyBorder="1"/>
    <xf numFmtId="0" fontId="2" fillId="0" borderId="3" xfId="0" applyFont="1" applyBorder="1" applyAlignment="1">
      <alignment wrapText="1"/>
    </xf>
    <xf numFmtId="164" fontId="2" fillId="2" borderId="5" xfId="0" applyNumberFormat="1" applyFont="1" applyFill="1" applyBorder="1" applyAlignment="1">
      <alignment horizontal="center" vertical="center"/>
    </xf>
    <xf numFmtId="166" fontId="2" fillId="0" borderId="5" xfId="0" quotePrefix="1" applyNumberFormat="1" applyFont="1" applyBorder="1" applyAlignment="1">
      <alignment horizontal="center" vertical="center"/>
    </xf>
    <xf numFmtId="44" fontId="5" fillId="0" borderId="5" xfId="3" applyFont="1" applyBorder="1"/>
    <xf numFmtId="170" fontId="2" fillId="0" borderId="15" xfId="3" applyNumberFormat="1" applyFont="1" applyBorder="1"/>
    <xf numFmtId="164" fontId="2" fillId="0" borderId="15" xfId="0" applyNumberFormat="1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44" fontId="4" fillId="0" borderId="10" xfId="3" applyFont="1" applyBorder="1"/>
    <xf numFmtId="170" fontId="4" fillId="0" borderId="10" xfId="3" applyNumberFormat="1" applyFont="1" applyBorder="1"/>
    <xf numFmtId="171" fontId="6" fillId="0" borderId="0" xfId="3" applyNumberFormat="1" applyFont="1"/>
    <xf numFmtId="164" fontId="8" fillId="0" borderId="2" xfId="0" applyNumberFormat="1" applyFont="1" applyBorder="1" applyAlignment="1">
      <alignment horizontal="center"/>
    </xf>
    <xf numFmtId="166" fontId="8" fillId="0" borderId="2" xfId="0" applyNumberFormat="1" applyFont="1" applyBorder="1" applyAlignment="1">
      <alignment horizontal="center" vertical="center"/>
    </xf>
    <xf numFmtId="166" fontId="8" fillId="0" borderId="2" xfId="0" applyNumberFormat="1" applyFont="1" applyBorder="1"/>
    <xf numFmtId="171" fontId="6" fillId="0" borderId="2" xfId="1" applyNumberFormat="1" applyFont="1" applyBorder="1"/>
    <xf numFmtId="41" fontId="8" fillId="0" borderId="0" xfId="4" applyFont="1"/>
    <xf numFmtId="171" fontId="2" fillId="0" borderId="3" xfId="1" applyNumberFormat="1" applyFont="1" applyBorder="1"/>
    <xf numFmtId="171" fontId="2" fillId="0" borderId="5" xfId="1" applyNumberFormat="1" applyFont="1" applyBorder="1"/>
    <xf numFmtId="171" fontId="5" fillId="2" borderId="5" xfId="3" applyNumberFormat="1" applyFont="1" applyFill="1" applyBorder="1"/>
    <xf numFmtId="171" fontId="16" fillId="2" borderId="5" xfId="3" applyNumberFormat="1" applyFont="1" applyFill="1" applyBorder="1"/>
    <xf numFmtId="171" fontId="2" fillId="0" borderId="6" xfId="3" applyNumberFormat="1" applyFont="1" applyBorder="1"/>
    <xf numFmtId="164" fontId="4" fillId="0" borderId="5" xfId="0" applyNumberFormat="1" applyFont="1" applyBorder="1" applyAlignment="1">
      <alignment horizontal="center"/>
    </xf>
    <xf numFmtId="166" fontId="4" fillId="0" borderId="5" xfId="0" applyNumberFormat="1" applyFont="1" applyBorder="1" applyAlignment="1">
      <alignment horizontal="center"/>
    </xf>
    <xf numFmtId="0" fontId="4" fillId="0" borderId="3" xfId="0" applyFont="1" applyBorder="1"/>
    <xf numFmtId="0" fontId="16" fillId="0" borderId="5" xfId="0" applyFont="1" applyBorder="1"/>
    <xf numFmtId="171" fontId="5" fillId="0" borderId="5" xfId="3" applyNumberFormat="1" applyFont="1" applyBorder="1"/>
    <xf numFmtId="171" fontId="2" fillId="0" borderId="15" xfId="3" applyNumberFormat="1" applyFont="1" applyBorder="1"/>
    <xf numFmtId="171" fontId="4" fillId="0" borderId="10" xfId="3" applyNumberFormat="1" applyFont="1" applyBorder="1"/>
    <xf numFmtId="171" fontId="8" fillId="0" borderId="0" xfId="3" applyNumberFormat="1" applyFont="1"/>
    <xf numFmtId="43" fontId="6" fillId="0" borderId="0" xfId="1" applyFont="1" applyFill="1"/>
    <xf numFmtId="164" fontId="8" fillId="0" borderId="13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43" fontId="8" fillId="0" borderId="13" xfId="1" applyFont="1" applyFill="1" applyBorder="1"/>
    <xf numFmtId="43" fontId="8" fillId="0" borderId="0" xfId="1" applyFont="1" applyFill="1" applyBorder="1"/>
    <xf numFmtId="164" fontId="2" fillId="0" borderId="17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4" fillId="0" borderId="17" xfId="0" applyFont="1" applyBorder="1"/>
    <xf numFmtId="43" fontId="4" fillId="0" borderId="4" xfId="1" applyFont="1" applyFill="1" applyBorder="1"/>
    <xf numFmtId="0" fontId="4" fillId="0" borderId="4" xfId="0" applyFont="1" applyBorder="1"/>
    <xf numFmtId="43" fontId="4" fillId="0" borderId="4" xfId="0" applyNumberFormat="1" applyFont="1" applyBorder="1"/>
    <xf numFmtId="164" fontId="5" fillId="0" borderId="5" xfId="0" applyNumberFormat="1" applyFont="1" applyBorder="1"/>
    <xf numFmtId="0" fontId="5" fillId="0" borderId="5" xfId="0" applyFont="1" applyBorder="1" applyAlignment="1">
      <alignment horizontal="center" vertical="center"/>
    </xf>
    <xf numFmtId="0" fontId="2" fillId="0" borderId="6" xfId="0" applyFont="1" applyBorder="1"/>
    <xf numFmtId="165" fontId="5" fillId="0" borderId="5" xfId="2" applyNumberFormat="1" applyFont="1" applyFill="1" applyBorder="1"/>
    <xf numFmtId="43" fontId="2" fillId="0" borderId="3" xfId="0" applyNumberFormat="1" applyFont="1" applyBorder="1"/>
    <xf numFmtId="43" fontId="17" fillId="0" borderId="5" xfId="1" applyFont="1" applyFill="1" applyBorder="1" applyAlignment="1">
      <alignment horizontal="center"/>
    </xf>
    <xf numFmtId="43" fontId="2" fillId="0" borderId="5" xfId="1" applyFont="1" applyFill="1" applyBorder="1" applyAlignment="1">
      <alignment vertical="center"/>
    </xf>
    <xf numFmtId="0" fontId="2" fillId="0" borderId="6" xfId="0" applyFont="1" applyBorder="1" applyAlignment="1">
      <alignment wrapText="1"/>
    </xf>
    <xf numFmtId="0" fontId="5" fillId="0" borderId="5" xfId="0" quotePrefix="1" applyFont="1" applyBorder="1" applyAlignment="1">
      <alignment horizontal="center" vertical="center"/>
    </xf>
    <xf numFmtId="0" fontId="5" fillId="2" borderId="5" xfId="0" applyFont="1" applyFill="1" applyBorder="1"/>
    <xf numFmtId="165" fontId="5" fillId="0" borderId="5" xfId="2" applyNumberFormat="1" applyFont="1" applyFill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5" fillId="0" borderId="6" xfId="0" applyFont="1" applyBorder="1"/>
    <xf numFmtId="165" fontId="5" fillId="0" borderId="6" xfId="2" applyNumberFormat="1" applyFont="1" applyFill="1" applyBorder="1"/>
    <xf numFmtId="165" fontId="5" fillId="0" borderId="6" xfId="2" applyNumberFormat="1" applyFont="1" applyFill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43" fontId="16" fillId="0" borderId="10" xfId="0" applyNumberFormat="1" applyFont="1" applyBorder="1"/>
    <xf numFmtId="166" fontId="6" fillId="0" borderId="0" xfId="0" applyNumberFormat="1" applyFont="1" applyAlignment="1">
      <alignment horizontal="left"/>
    </xf>
    <xf numFmtId="43" fontId="4" fillId="0" borderId="10" xfId="0" applyNumberFormat="1" applyFont="1" applyBorder="1"/>
    <xf numFmtId="164" fontId="8" fillId="2" borderId="0" xfId="0" applyNumberFormat="1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6" fillId="2" borderId="0" xfId="0" applyFont="1" applyFill="1"/>
    <xf numFmtId="0" fontId="5" fillId="0" borderId="5" xfId="0" applyFont="1" applyBorder="1" applyAlignment="1">
      <alignment wrapText="1"/>
    </xf>
    <xf numFmtId="166" fontId="6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horizontal="left"/>
    </xf>
    <xf numFmtId="43" fontId="6" fillId="0" borderId="0" xfId="1" applyFont="1" applyFill="1" applyAlignment="1">
      <alignment horizontal="left"/>
    </xf>
    <xf numFmtId="164" fontId="6" fillId="0" borderId="0" xfId="0" applyNumberFormat="1" applyFont="1" applyFill="1" applyAlignment="1">
      <alignment horizontal="left"/>
    </xf>
    <xf numFmtId="164" fontId="8" fillId="0" borderId="0" xfId="0" applyNumberFormat="1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6" fillId="0" borderId="0" xfId="0" applyFont="1" applyFill="1"/>
    <xf numFmtId="0" fontId="8" fillId="0" borderId="0" xfId="0" applyFont="1" applyFill="1"/>
    <xf numFmtId="43" fontId="8" fillId="0" borderId="0" xfId="1" applyFont="1" applyFill="1"/>
    <xf numFmtId="164" fontId="8" fillId="0" borderId="13" xfId="0" applyNumberFormat="1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/>
    </xf>
    <xf numFmtId="0" fontId="6" fillId="0" borderId="13" xfId="0" applyFont="1" applyFill="1" applyBorder="1"/>
    <xf numFmtId="0" fontId="8" fillId="0" borderId="13" xfId="0" applyFont="1" applyFill="1" applyBorder="1"/>
    <xf numFmtId="164" fontId="8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6" fillId="0" borderId="1" xfId="0" applyFont="1" applyFill="1" applyBorder="1"/>
    <xf numFmtId="0" fontId="8" fillId="0" borderId="1" xfId="0" applyFont="1" applyFill="1" applyBorder="1"/>
    <xf numFmtId="43" fontId="8" fillId="0" borderId="1" xfId="1" applyFont="1" applyFill="1" applyBorder="1"/>
    <xf numFmtId="0" fontId="8" fillId="0" borderId="0" xfId="0" applyFont="1" applyFill="1" applyAlignment="1">
      <alignment horizontal="center"/>
    </xf>
    <xf numFmtId="164" fontId="2" fillId="0" borderId="5" xfId="0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4" fillId="0" borderId="5" xfId="0" applyFont="1" applyFill="1" applyBorder="1"/>
    <xf numFmtId="43" fontId="4" fillId="0" borderId="5" xfId="1" applyFont="1" applyFill="1" applyBorder="1"/>
    <xf numFmtId="164" fontId="2" fillId="0" borderId="3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wrapText="1"/>
    </xf>
    <xf numFmtId="0" fontId="0" fillId="2" borderId="0" xfId="0" applyFill="1"/>
    <xf numFmtId="164" fontId="6" fillId="2" borderId="0" xfId="0" quotePrefix="1" applyNumberFormat="1" applyFont="1" applyFill="1" applyAlignment="1">
      <alignment horizontal="left"/>
    </xf>
    <xf numFmtId="164" fontId="2" fillId="2" borderId="4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4" fillId="2" borderId="4" xfId="0" applyFont="1" applyFill="1" applyBorder="1"/>
    <xf numFmtId="43" fontId="4" fillId="2" borderId="4" xfId="1" applyFont="1" applyFill="1" applyBorder="1"/>
    <xf numFmtId="172" fontId="4" fillId="2" borderId="4" xfId="0" applyNumberFormat="1" applyFont="1" applyFill="1" applyBorder="1"/>
    <xf numFmtId="164" fontId="2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43" fontId="2" fillId="2" borderId="7" xfId="1" applyFont="1" applyFill="1" applyBorder="1"/>
    <xf numFmtId="43" fontId="2" fillId="2" borderId="7" xfId="1" applyFont="1" applyFill="1" applyBorder="1" applyAlignment="1">
      <alignment horizontal="center" vertical="center"/>
    </xf>
    <xf numFmtId="172" fontId="2" fillId="2" borderId="3" xfId="0" applyNumberFormat="1" applyFont="1" applyFill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43" fontId="2" fillId="2" borderId="5" xfId="1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  <xf numFmtId="43" fontId="2" fillId="2" borderId="6" xfId="1" applyFont="1" applyFill="1" applyBorder="1"/>
    <xf numFmtId="43" fontId="2" fillId="2" borderId="6" xfId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172" fontId="4" fillId="0" borderId="10" xfId="0" applyNumberFormat="1" applyFont="1" applyBorder="1"/>
    <xf numFmtId="44" fontId="13" fillId="0" borderId="0" xfId="3" applyFont="1"/>
    <xf numFmtId="164" fontId="6" fillId="0" borderId="0" xfId="0" quotePrefix="1" applyNumberFormat="1" applyFont="1" applyAlignment="1">
      <alignment horizontal="left"/>
    </xf>
    <xf numFmtId="164" fontId="6" fillId="0" borderId="0" xfId="0" applyNumberFormat="1" applyFont="1" applyAlignment="1">
      <alignment horizontal="center"/>
    </xf>
    <xf numFmtId="164" fontId="4" fillId="0" borderId="18" xfId="0" applyNumberFormat="1" applyFont="1" applyBorder="1" applyAlignment="1">
      <alignment horizontal="center"/>
    </xf>
    <xf numFmtId="166" fontId="2" fillId="0" borderId="18" xfId="0" applyNumberFormat="1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164" fontId="4" fillId="0" borderId="19" xfId="0" applyNumberFormat="1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9" xfId="0" applyFont="1" applyBorder="1"/>
    <xf numFmtId="44" fontId="4" fillId="0" borderId="10" xfId="3" applyFont="1" applyBorder="1" applyAlignment="1">
      <alignment horizontal="center"/>
    </xf>
    <xf numFmtId="44" fontId="16" fillId="0" borderId="10" xfId="3" applyFont="1" applyBorder="1" applyAlignment="1">
      <alignment horizontal="center"/>
    </xf>
    <xf numFmtId="44" fontId="2" fillId="0" borderId="5" xfId="3" applyFont="1" applyBorder="1"/>
    <xf numFmtId="165" fontId="2" fillId="0" borderId="5" xfId="3" applyNumberFormat="1" applyFont="1" applyBorder="1"/>
    <xf numFmtId="165" fontId="5" fillId="0" borderId="5" xfId="3" applyNumberFormat="1" applyFont="1" applyBorder="1"/>
    <xf numFmtId="44" fontId="4" fillId="0" borderId="1" xfId="3" applyFont="1" applyBorder="1"/>
    <xf numFmtId="164" fontId="5" fillId="0" borderId="5" xfId="0" applyNumberFormat="1" applyFont="1" applyBorder="1" applyAlignment="1">
      <alignment horizontal="center" vertical="center"/>
    </xf>
    <xf numFmtId="166" fontId="2" fillId="0" borderId="13" xfId="0" applyNumberFormat="1" applyFont="1" applyFill="1" applyBorder="1"/>
    <xf numFmtId="0" fontId="2" fillId="0" borderId="0" xfId="0" applyFont="1" applyFill="1" applyBorder="1" applyAlignment="1">
      <alignment horizontal="center"/>
    </xf>
    <xf numFmtId="165" fontId="2" fillId="4" borderId="5" xfId="4" applyNumberFormat="1" applyFont="1" applyFill="1" applyBorder="1"/>
    <xf numFmtId="43" fontId="2" fillId="2" borderId="20" xfId="1" applyFont="1" applyFill="1" applyBorder="1"/>
    <xf numFmtId="0" fontId="2" fillId="0" borderId="3" xfId="0" applyFont="1" applyFill="1" applyBorder="1" applyAlignment="1">
      <alignment wrapText="1"/>
    </xf>
    <xf numFmtId="166" fontId="2" fillId="4" borderId="3" xfId="0" applyNumberFormat="1" applyFont="1" applyFill="1" applyBorder="1" applyAlignment="1">
      <alignment horizontal="left" vertical="center"/>
    </xf>
    <xf numFmtId="165" fontId="2" fillId="4" borderId="3" xfId="4" applyNumberFormat="1" applyFont="1" applyFill="1" applyBorder="1"/>
    <xf numFmtId="43" fontId="2" fillId="4" borderId="3" xfId="1" applyFont="1" applyFill="1" applyBorder="1"/>
    <xf numFmtId="0" fontId="2" fillId="3" borderId="3" xfId="0" applyFont="1" applyFill="1" applyBorder="1" applyAlignment="1">
      <alignment wrapText="1"/>
    </xf>
    <xf numFmtId="0" fontId="2" fillId="4" borderId="3" xfId="0" applyFont="1" applyFill="1" applyBorder="1" applyAlignment="1">
      <alignment wrapText="1"/>
    </xf>
    <xf numFmtId="0" fontId="4" fillId="2" borderId="3" xfId="0" applyFont="1" applyFill="1" applyBorder="1"/>
    <xf numFmtId="0" fontId="4" fillId="2" borderId="5" xfId="0" applyFont="1" applyFill="1" applyBorder="1"/>
    <xf numFmtId="0" fontId="2" fillId="5" borderId="5" xfId="0" applyFont="1" applyFill="1" applyBorder="1" applyAlignment="1">
      <alignment wrapText="1"/>
    </xf>
    <xf numFmtId="165" fontId="2" fillId="5" borderId="3" xfId="4" applyNumberFormat="1" applyFont="1" applyFill="1" applyBorder="1"/>
    <xf numFmtId="43" fontId="2" fillId="5" borderId="3" xfId="1" applyFont="1" applyFill="1" applyBorder="1"/>
    <xf numFmtId="166" fontId="2" fillId="0" borderId="3" xfId="0" applyNumberFormat="1" applyFont="1" applyBorder="1" applyAlignment="1">
      <alignment horizontal="left" vertical="center"/>
    </xf>
    <xf numFmtId="165" fontId="2" fillId="3" borderId="5" xfId="4" applyNumberFormat="1" applyFont="1" applyFill="1" applyBorder="1"/>
    <xf numFmtId="165" fontId="5" fillId="3" borderId="5" xfId="2" applyNumberFormat="1" applyFont="1" applyFill="1" applyBorder="1"/>
    <xf numFmtId="0" fontId="2" fillId="0" borderId="6" xfId="0" applyFont="1" applyFill="1" applyBorder="1"/>
    <xf numFmtId="164" fontId="2" fillId="0" borderId="3" xfId="0" applyNumberFormat="1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horizontal="center" vertical="center"/>
    </xf>
    <xf numFmtId="165" fontId="5" fillId="3" borderId="6" xfId="2" applyNumberFormat="1" applyFont="1" applyFill="1" applyBorder="1"/>
    <xf numFmtId="165" fontId="5" fillId="5" borderId="5" xfId="2" applyNumberFormat="1" applyFont="1" applyFill="1" applyBorder="1"/>
    <xf numFmtId="165" fontId="5" fillId="5" borderId="6" xfId="2" applyNumberFormat="1" applyFont="1" applyFill="1" applyBorder="1"/>
    <xf numFmtId="164" fontId="2" fillId="0" borderId="3" xfId="0" applyNumberFormat="1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horizontal="center" vertical="center"/>
    </xf>
    <xf numFmtId="0" fontId="2" fillId="6" borderId="3" xfId="0" applyFont="1" applyFill="1" applyBorder="1" applyAlignment="1">
      <alignment wrapText="1"/>
    </xf>
    <xf numFmtId="165" fontId="2" fillId="6" borderId="3" xfId="4" applyNumberFormat="1" applyFont="1" applyFill="1" applyBorder="1"/>
    <xf numFmtId="43" fontId="2" fillId="6" borderId="3" xfId="1" applyFont="1" applyFill="1" applyBorder="1"/>
    <xf numFmtId="166" fontId="2" fillId="6" borderId="3" xfId="0" applyNumberFormat="1" applyFont="1" applyFill="1" applyBorder="1" applyAlignment="1">
      <alignment horizontal="left" vertical="center"/>
    </xf>
    <xf numFmtId="0" fontId="2" fillId="6" borderId="5" xfId="0" applyFont="1" applyFill="1" applyBorder="1"/>
    <xf numFmtId="165" fontId="2" fillId="6" borderId="5" xfId="4" applyNumberFormat="1" applyFont="1" applyFill="1" applyBorder="1"/>
    <xf numFmtId="0" fontId="0" fillId="0" borderId="0" xfId="0" applyAlignment="1"/>
    <xf numFmtId="164" fontId="2" fillId="0" borderId="3" xfId="0" applyNumberFormat="1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horizontal="center" vertical="center"/>
    </xf>
    <xf numFmtId="44" fontId="4" fillId="0" borderId="8" xfId="3" applyFont="1" applyBorder="1" applyAlignment="1">
      <alignment horizontal="center"/>
    </xf>
    <xf numFmtId="44" fontId="4" fillId="0" borderId="1" xfId="3" applyFont="1" applyBorder="1" applyAlignment="1">
      <alignment horizontal="center"/>
    </xf>
    <xf numFmtId="44" fontId="4" fillId="0" borderId="9" xfId="3" applyFont="1" applyBorder="1" applyAlignment="1">
      <alignment horizontal="center"/>
    </xf>
    <xf numFmtId="164" fontId="2" fillId="0" borderId="3" xfId="0" quotePrefix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vertical="center"/>
    </xf>
    <xf numFmtId="165" fontId="2" fillId="4" borderId="3" xfId="4" applyNumberFormat="1" applyFont="1" applyFill="1" applyBorder="1" applyAlignment="1">
      <alignment vertical="center"/>
    </xf>
    <xf numFmtId="164" fontId="2" fillId="2" borderId="5" xfId="0" applyNumberFormat="1" applyFont="1" applyFill="1" applyBorder="1" applyAlignment="1">
      <alignment horizontal="center"/>
    </xf>
    <xf numFmtId="165" fontId="4" fillId="2" borderId="10" xfId="4" applyNumberFormat="1" applyFont="1" applyFill="1" applyBorder="1"/>
    <xf numFmtId="43" fontId="4" fillId="2" borderId="10" xfId="1" applyFont="1" applyFill="1" applyBorder="1"/>
    <xf numFmtId="43" fontId="4" fillId="2" borderId="8" xfId="1" applyFont="1" applyFill="1" applyBorder="1"/>
    <xf numFmtId="43" fontId="4" fillId="2" borderId="11" xfId="1" applyFont="1" applyFill="1" applyBorder="1"/>
    <xf numFmtId="164" fontId="4" fillId="2" borderId="0" xfId="0" applyNumberFormat="1" applyFont="1" applyFill="1" applyAlignment="1">
      <alignment horizontal="center"/>
    </xf>
    <xf numFmtId="165" fontId="4" fillId="2" borderId="0" xfId="4" applyNumberFormat="1" applyFont="1" applyFill="1" applyBorder="1"/>
    <xf numFmtId="43" fontId="18" fillId="2" borderId="0" xfId="1" applyFont="1" applyFill="1" applyBorder="1"/>
    <xf numFmtId="43" fontId="4" fillId="2" borderId="0" xfId="1" applyFont="1" applyFill="1" applyBorder="1"/>
    <xf numFmtId="43" fontId="4" fillId="2" borderId="21" xfId="1" applyFont="1" applyFill="1" applyBorder="1"/>
    <xf numFmtId="43" fontId="4" fillId="2" borderId="13" xfId="1" applyFont="1" applyFill="1" applyBorder="1"/>
    <xf numFmtId="164" fontId="2" fillId="0" borderId="4" xfId="0" applyNumberFormat="1" applyFont="1" applyBorder="1" applyAlignment="1">
      <alignment horizontal="center"/>
    </xf>
    <xf numFmtId="166" fontId="2" fillId="0" borderId="4" xfId="0" applyNumberFormat="1" applyFont="1" applyBorder="1" applyAlignment="1">
      <alignment horizontal="center" vertical="center"/>
    </xf>
    <xf numFmtId="166" fontId="4" fillId="0" borderId="4" xfId="0" applyNumberFormat="1" applyFont="1" applyBorder="1"/>
    <xf numFmtId="165" fontId="4" fillId="2" borderId="4" xfId="4" applyNumberFormat="1" applyFont="1" applyFill="1" applyBorder="1"/>
    <xf numFmtId="43" fontId="4" fillId="2" borderId="22" xfId="1" applyFont="1" applyFill="1" applyBorder="1"/>
    <xf numFmtId="43" fontId="2" fillId="2" borderId="3" xfId="1" applyFont="1" applyFill="1" applyBorder="1"/>
    <xf numFmtId="0" fontId="2" fillId="0" borderId="3" xfId="0" applyFont="1" applyFill="1" applyBorder="1" applyAlignment="1">
      <alignment horizontal="center"/>
    </xf>
    <xf numFmtId="0" fontId="4" fillId="0" borderId="4" xfId="0" applyFont="1" applyFill="1" applyBorder="1"/>
    <xf numFmtId="0" fontId="4" fillId="0" borderId="3" xfId="0" applyFont="1" applyFill="1" applyBorder="1"/>
    <xf numFmtId="164" fontId="2" fillId="0" borderId="23" xfId="0" applyNumberFormat="1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4" fillId="0" borderId="24" xfId="0" applyFont="1" applyBorder="1"/>
    <xf numFmtId="43" fontId="4" fillId="0" borderId="3" xfId="0" applyNumberFormat="1" applyFont="1" applyBorder="1"/>
    <xf numFmtId="172" fontId="2" fillId="2" borderId="3" xfId="0" applyNumberFormat="1" applyFont="1" applyFill="1" applyBorder="1"/>
    <xf numFmtId="164" fontId="2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166" fontId="2" fillId="0" borderId="3" xfId="0" applyNumberFormat="1" applyFont="1" applyBorder="1" applyAlignment="1">
      <alignment horizontal="center"/>
    </xf>
    <xf numFmtId="164" fontId="2" fillId="0" borderId="3" xfId="0" quotePrefix="1" applyNumberFormat="1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0" fontId="4" fillId="0" borderId="6" xfId="0" applyFont="1" applyBorder="1"/>
    <xf numFmtId="164" fontId="2" fillId="0" borderId="23" xfId="0" applyNumberFormat="1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0" fontId="4" fillId="0" borderId="24" xfId="0" applyFont="1" applyFill="1" applyBorder="1"/>
    <xf numFmtId="43" fontId="4" fillId="0" borderId="3" xfId="0" applyNumberFormat="1" applyFont="1" applyFill="1" applyBorder="1"/>
    <xf numFmtId="164" fontId="5" fillId="0" borderId="5" xfId="0" applyNumberFormat="1" applyFont="1" applyFill="1" applyBorder="1" applyAlignment="1">
      <alignment horizontal="center"/>
    </xf>
    <xf numFmtId="0" fontId="2" fillId="0" borderId="5" xfId="0" quotePrefix="1" applyFont="1" applyFill="1" applyBorder="1" applyAlignment="1">
      <alignment horizontal="center"/>
    </xf>
    <xf numFmtId="43" fontId="2" fillId="0" borderId="3" xfId="0" applyNumberFormat="1" applyFont="1" applyFill="1" applyBorder="1"/>
    <xf numFmtId="0" fontId="5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wrapText="1"/>
    </xf>
    <xf numFmtId="43" fontId="16" fillId="0" borderId="10" xfId="0" applyNumberFormat="1" applyFont="1" applyFill="1" applyBorder="1"/>
    <xf numFmtId="43" fontId="4" fillId="0" borderId="10" xfId="0" applyNumberFormat="1" applyFont="1" applyFill="1" applyBorder="1"/>
    <xf numFmtId="164" fontId="2" fillId="0" borderId="3" xfId="0" quotePrefix="1" applyNumberFormat="1" applyFont="1" applyFill="1" applyBorder="1" applyAlignment="1">
      <alignment horizontal="center" vertical="center"/>
    </xf>
    <xf numFmtId="164" fontId="2" fillId="0" borderId="3" xfId="0" quotePrefix="1" applyNumberFormat="1" applyFont="1" applyFill="1" applyBorder="1" applyAlignment="1">
      <alignment horizontal="center" vertical="center"/>
    </xf>
    <xf numFmtId="164" fontId="2" fillId="0" borderId="3" xfId="0" quotePrefix="1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165" fontId="9" fillId="0" borderId="5" xfId="2" applyNumberFormat="1" applyFont="1" applyFill="1" applyBorder="1"/>
    <xf numFmtId="43" fontId="5" fillId="0" borderId="5" xfId="0" applyNumberFormat="1" applyFont="1" applyFill="1" applyBorder="1"/>
    <xf numFmtId="0" fontId="2" fillId="5" borderId="5" xfId="0" applyFont="1" applyFill="1" applyBorder="1"/>
    <xf numFmtId="0" fontId="5" fillId="7" borderId="5" xfId="0" applyFont="1" applyFill="1" applyBorder="1" applyAlignment="1">
      <alignment vertical="center" wrapText="1"/>
    </xf>
    <xf numFmtId="164" fontId="2" fillId="0" borderId="3" xfId="0" quotePrefix="1" applyNumberFormat="1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horizontal="center" vertical="center"/>
    </xf>
    <xf numFmtId="164" fontId="2" fillId="0" borderId="3" xfId="0" quotePrefix="1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164" fontId="2" fillId="0" borderId="3" xfId="0" quotePrefix="1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164" fontId="2" fillId="8" borderId="5" xfId="0" applyNumberFormat="1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2" fillId="8" borderId="6" xfId="0" applyFont="1" applyFill="1" applyBorder="1"/>
    <xf numFmtId="0" fontId="2" fillId="8" borderId="5" xfId="0" applyFont="1" applyFill="1" applyBorder="1"/>
    <xf numFmtId="165" fontId="2" fillId="8" borderId="5" xfId="2" applyNumberFormat="1" applyFont="1" applyFill="1" applyBorder="1"/>
    <xf numFmtId="165" fontId="2" fillId="8" borderId="6" xfId="2" applyNumberFormat="1" applyFont="1" applyFill="1" applyBorder="1"/>
    <xf numFmtId="43" fontId="2" fillId="8" borderId="3" xfId="0" applyNumberFormat="1" applyFont="1" applyFill="1" applyBorder="1"/>
    <xf numFmtId="0" fontId="0" fillId="8" borderId="0" xfId="0" applyFill="1"/>
    <xf numFmtId="164" fontId="5" fillId="8" borderId="5" xfId="0" applyNumberFormat="1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5" fillId="8" borderId="6" xfId="0" applyFont="1" applyFill="1" applyBorder="1"/>
    <xf numFmtId="165" fontId="5" fillId="8" borderId="5" xfId="2" applyNumberFormat="1" applyFont="1" applyFill="1" applyBorder="1"/>
    <xf numFmtId="165" fontId="5" fillId="8" borderId="6" xfId="2" applyNumberFormat="1" applyFont="1" applyFill="1" applyBorder="1"/>
    <xf numFmtId="0" fontId="2" fillId="0" borderId="3" xfId="0" applyFont="1" applyFill="1" applyBorder="1" applyAlignment="1">
      <alignment horizontal="center"/>
    </xf>
    <xf numFmtId="164" fontId="2" fillId="0" borderId="3" xfId="0" quotePrefix="1" applyNumberFormat="1" applyFont="1" applyFill="1" applyBorder="1" applyAlignment="1">
      <alignment horizontal="center" vertical="center"/>
    </xf>
    <xf numFmtId="164" fontId="2" fillId="0" borderId="3" xfId="0" quotePrefix="1" applyNumberFormat="1" applyFont="1" applyFill="1" applyBorder="1" applyAlignment="1">
      <alignment horizontal="center" vertical="center"/>
    </xf>
    <xf numFmtId="164" fontId="2" fillId="0" borderId="3" xfId="0" quotePrefix="1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43" fontId="4" fillId="2" borderId="3" xfId="1" applyFont="1" applyFill="1" applyBorder="1"/>
    <xf numFmtId="164" fontId="2" fillId="2" borderId="3" xfId="0" quotePrefix="1" applyNumberFormat="1" applyFont="1" applyFill="1" applyBorder="1" applyAlignment="1">
      <alignment horizontal="center"/>
    </xf>
    <xf numFmtId="0" fontId="2" fillId="2" borderId="3" xfId="0" applyFont="1" applyFill="1" applyBorder="1"/>
    <xf numFmtId="164" fontId="2" fillId="5" borderId="3" xfId="0" quotePrefix="1" applyNumberFormat="1" applyFont="1" applyFill="1" applyBorder="1" applyAlignment="1">
      <alignment horizontal="center"/>
    </xf>
    <xf numFmtId="166" fontId="2" fillId="5" borderId="3" xfId="0" applyNumberFormat="1" applyFont="1" applyFill="1" applyBorder="1" applyAlignment="1">
      <alignment horizontal="center" vertical="center"/>
    </xf>
    <xf numFmtId="43" fontId="2" fillId="5" borderId="20" xfId="1" applyFont="1" applyFill="1" applyBorder="1"/>
    <xf numFmtId="0" fontId="5" fillId="5" borderId="5" xfId="0" applyFont="1" applyFill="1" applyBorder="1"/>
    <xf numFmtId="0" fontId="0" fillId="5" borderId="0" xfId="0" applyFill="1"/>
    <xf numFmtId="0" fontId="2" fillId="0" borderId="3" xfId="0" applyFont="1" applyFill="1" applyBorder="1" applyAlignment="1">
      <alignment horizontal="center"/>
    </xf>
    <xf numFmtId="164" fontId="2" fillId="0" borderId="3" xfId="0" quotePrefix="1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164" fontId="2" fillId="0" borderId="3" xfId="0" quotePrefix="1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0" fontId="2" fillId="5" borderId="6" xfId="0" applyFont="1" applyFill="1" applyBorder="1"/>
    <xf numFmtId="0" fontId="2" fillId="0" borderId="3" xfId="0" applyFont="1" applyFill="1" applyBorder="1" applyAlignment="1">
      <alignment horizontal="center"/>
    </xf>
    <xf numFmtId="164" fontId="2" fillId="0" borderId="3" xfId="0" quotePrefix="1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164" fontId="2" fillId="0" borderId="3" xfId="0" applyNumberFormat="1" applyFont="1" applyFill="1" applyBorder="1" applyAlignment="1">
      <alignment horizontal="center" vertical="center"/>
    </xf>
    <xf numFmtId="44" fontId="4" fillId="0" borderId="8" xfId="3" applyFont="1" applyBorder="1" applyAlignment="1">
      <alignment horizontal="center"/>
    </xf>
    <xf numFmtId="44" fontId="4" fillId="0" borderId="1" xfId="3" applyFont="1" applyBorder="1" applyAlignment="1">
      <alignment horizontal="center"/>
    </xf>
    <xf numFmtId="44" fontId="4" fillId="0" borderId="9" xfId="3" applyFont="1" applyBorder="1" applyAlignment="1">
      <alignment horizontal="center"/>
    </xf>
    <xf numFmtId="0" fontId="2" fillId="0" borderId="3" xfId="0" applyFont="1" applyFill="1" applyBorder="1"/>
    <xf numFmtId="164" fontId="2" fillId="0" borderId="3" xfId="0" quotePrefix="1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164" fontId="2" fillId="0" borderId="3" xfId="0" quotePrefix="1" applyNumberFormat="1" applyFont="1" applyFill="1" applyBorder="1" applyAlignment="1">
      <alignment horizontal="center" vertical="center"/>
    </xf>
    <xf numFmtId="0" fontId="2" fillId="5" borderId="5" xfId="0" applyFont="1" applyFill="1" applyBorder="1" applyAlignment="1">
      <alignment vertical="center" wrapText="1"/>
    </xf>
    <xf numFmtId="164" fontId="2" fillId="0" borderId="3" xfId="0" quotePrefix="1" applyNumberFormat="1" applyFont="1" applyFill="1" applyBorder="1" applyAlignment="1">
      <alignment horizontal="center" vertical="center"/>
    </xf>
    <xf numFmtId="164" fontId="2" fillId="0" borderId="3" xfId="0" quotePrefix="1" applyNumberFormat="1" applyFont="1" applyFill="1" applyBorder="1" applyAlignment="1">
      <alignment horizontal="center" vertical="center"/>
    </xf>
    <xf numFmtId="164" fontId="2" fillId="0" borderId="3" xfId="0" quotePrefix="1" applyNumberFormat="1" applyFont="1" applyFill="1" applyBorder="1" applyAlignment="1">
      <alignment horizontal="center" vertical="center"/>
    </xf>
    <xf numFmtId="169" fontId="2" fillId="0" borderId="12" xfId="1" applyNumberFormat="1" applyFont="1" applyFill="1" applyBorder="1"/>
    <xf numFmtId="164" fontId="2" fillId="0" borderId="3" xfId="0" quotePrefix="1" applyNumberFormat="1" applyFont="1" applyFill="1" applyBorder="1" applyAlignment="1">
      <alignment horizontal="center" vertical="center"/>
    </xf>
    <xf numFmtId="164" fontId="2" fillId="0" borderId="3" xfId="0" quotePrefix="1" applyNumberFormat="1" applyFont="1" applyFill="1" applyBorder="1" applyAlignment="1">
      <alignment horizontal="center" vertical="center"/>
    </xf>
    <xf numFmtId="164" fontId="2" fillId="0" borderId="3" xfId="0" quotePrefix="1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166" fontId="2" fillId="0" borderId="3" xfId="0" applyNumberFormat="1" applyFont="1" applyFill="1" applyBorder="1" applyAlignment="1">
      <alignment horizontal="left" vertical="center" wrapText="1"/>
    </xf>
    <xf numFmtId="164" fontId="2" fillId="0" borderId="3" xfId="0" quotePrefix="1" applyNumberFormat="1" applyFont="1" applyFill="1" applyBorder="1" applyAlignment="1">
      <alignment horizontal="center" vertical="center"/>
    </xf>
    <xf numFmtId="164" fontId="2" fillId="0" borderId="3" xfId="0" quotePrefix="1" applyNumberFormat="1" applyFont="1" applyFill="1" applyBorder="1" applyAlignment="1">
      <alignment horizontal="center" vertical="center"/>
    </xf>
    <xf numFmtId="164" fontId="2" fillId="0" borderId="3" xfId="0" quotePrefix="1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164" fontId="2" fillId="0" borderId="3" xfId="0" applyNumberFormat="1" applyFont="1" applyFill="1" applyBorder="1" applyAlignment="1">
      <alignment horizontal="center" vertical="center"/>
    </xf>
    <xf numFmtId="164" fontId="2" fillId="0" borderId="3" xfId="0" quotePrefix="1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44" fontId="4" fillId="0" borderId="8" xfId="3" applyFont="1" applyBorder="1" applyAlignment="1">
      <alignment horizontal="center"/>
    </xf>
    <xf numFmtId="44" fontId="4" fillId="0" borderId="1" xfId="3" applyFont="1" applyBorder="1" applyAlignment="1">
      <alignment horizontal="center"/>
    </xf>
    <xf numFmtId="44" fontId="4" fillId="0" borderId="9" xfId="3" applyFont="1" applyBorder="1" applyAlignment="1">
      <alignment horizontal="center"/>
    </xf>
    <xf numFmtId="164" fontId="2" fillId="0" borderId="3" xfId="0" quotePrefix="1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164" fontId="2" fillId="0" borderId="3" xfId="0" quotePrefix="1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166" fontId="2" fillId="9" borderId="3" xfId="0" applyNumberFormat="1" applyFont="1" applyFill="1" applyBorder="1" applyAlignment="1">
      <alignment horizontal="center" vertical="center"/>
    </xf>
    <xf numFmtId="166" fontId="2" fillId="0" borderId="5" xfId="0" applyNumberFormat="1" applyFont="1" applyFill="1" applyBorder="1" applyAlignment="1">
      <alignment horizontal="left" vertical="center"/>
    </xf>
    <xf numFmtId="164" fontId="2" fillId="5" borderId="3" xfId="0" quotePrefix="1" applyNumberFormat="1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/>
    </xf>
    <xf numFmtId="164" fontId="2" fillId="0" borderId="3" xfId="0" quotePrefix="1" applyNumberFormat="1" applyFont="1" applyFill="1" applyBorder="1" applyAlignment="1">
      <alignment horizontal="center" vertical="center"/>
    </xf>
    <xf numFmtId="166" fontId="2" fillId="3" borderId="5" xfId="0" applyNumberFormat="1" applyFont="1" applyFill="1" applyBorder="1" applyAlignment="1">
      <alignment horizontal="left" vertical="center"/>
    </xf>
    <xf numFmtId="164" fontId="2" fillId="0" borderId="3" xfId="0" quotePrefix="1" applyNumberFormat="1" applyFont="1" applyFill="1" applyBorder="1" applyAlignment="1">
      <alignment horizontal="center" vertical="center"/>
    </xf>
    <xf numFmtId="164" fontId="2" fillId="0" borderId="3" xfId="0" quotePrefix="1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164" fontId="4" fillId="0" borderId="8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4" fillId="0" borderId="9" xfId="0" applyNumberFormat="1" applyFont="1" applyFill="1" applyBorder="1" applyAlignment="1">
      <alignment horizontal="center" vertical="center" wrapText="1"/>
    </xf>
    <xf numFmtId="164" fontId="4" fillId="2" borderId="8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4" fillId="0" borderId="1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166" fontId="6" fillId="0" borderId="0" xfId="0" applyNumberFormat="1" applyFont="1" applyAlignment="1">
      <alignment horizontal="left"/>
    </xf>
    <xf numFmtId="0" fontId="16" fillId="0" borderId="8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164" fontId="5" fillId="0" borderId="6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0" fontId="5" fillId="0" borderId="6" xfId="0" quotePrefix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2" fillId="0" borderId="6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6" fillId="0" borderId="8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16" fillId="0" borderId="9" xfId="0" applyFont="1" applyFill="1" applyBorder="1" applyAlignment="1">
      <alignment horizontal="center"/>
    </xf>
    <xf numFmtId="165" fontId="5" fillId="0" borderId="6" xfId="2" applyNumberFormat="1" applyFont="1" applyFill="1" applyBorder="1" applyAlignment="1">
      <alignment horizontal="center"/>
    </xf>
    <xf numFmtId="165" fontId="5" fillId="0" borderId="3" xfId="2" applyNumberFormat="1" applyFont="1" applyFill="1" applyBorder="1" applyAlignment="1">
      <alignment horizontal="center"/>
    </xf>
    <xf numFmtId="164" fontId="4" fillId="0" borderId="8" xfId="0" applyNumberFormat="1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164" fontId="4" fillId="0" borderId="9" xfId="0" applyNumberFormat="1" applyFont="1" applyFill="1" applyBorder="1" applyAlignment="1">
      <alignment horizontal="center"/>
    </xf>
    <xf numFmtId="164" fontId="2" fillId="0" borderId="6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7" xfId="0" quotePrefix="1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64" fontId="2" fillId="0" borderId="6" xfId="0" quotePrefix="1" applyNumberFormat="1" applyFont="1" applyFill="1" applyBorder="1" applyAlignment="1">
      <alignment horizontal="center" vertical="center"/>
    </xf>
    <xf numFmtId="164" fontId="2" fillId="0" borderId="7" xfId="0" quotePrefix="1" applyNumberFormat="1" applyFont="1" applyFill="1" applyBorder="1" applyAlignment="1">
      <alignment horizontal="center" vertical="center"/>
    </xf>
    <xf numFmtId="164" fontId="2" fillId="0" borderId="3" xfId="0" quotePrefix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164" fontId="2" fillId="0" borderId="6" xfId="0" quotePrefix="1" applyNumberFormat="1" applyFont="1" applyFill="1" applyBorder="1" applyAlignment="1">
      <alignment horizontal="center" vertical="center" wrapText="1"/>
    </xf>
    <xf numFmtId="164" fontId="2" fillId="0" borderId="3" xfId="0" quotePrefix="1" applyNumberFormat="1" applyFont="1" applyFill="1" applyBorder="1" applyAlignment="1">
      <alignment horizontal="center" vertical="center" wrapText="1"/>
    </xf>
    <xf numFmtId="43" fontId="2" fillId="0" borderId="6" xfId="1" applyFont="1" applyFill="1" applyBorder="1" applyAlignment="1">
      <alignment horizontal="center"/>
    </xf>
    <xf numFmtId="43" fontId="2" fillId="0" borderId="7" xfId="1" applyFont="1" applyFill="1" applyBorder="1" applyAlignment="1">
      <alignment horizontal="center"/>
    </xf>
    <xf numFmtId="43" fontId="2" fillId="0" borderId="3" xfId="1" applyFont="1" applyFill="1" applyBorder="1" applyAlignment="1">
      <alignment horizontal="center"/>
    </xf>
    <xf numFmtId="166" fontId="6" fillId="2" borderId="0" xfId="0" applyNumberFormat="1" applyFont="1" applyFill="1" applyAlignment="1">
      <alignment horizontal="left"/>
    </xf>
    <xf numFmtId="44" fontId="4" fillId="0" borderId="8" xfId="3" applyFont="1" applyBorder="1" applyAlignment="1">
      <alignment horizontal="center"/>
    </xf>
    <xf numFmtId="44" fontId="4" fillId="0" borderId="1" xfId="3" applyFont="1" applyBorder="1" applyAlignment="1">
      <alignment horizontal="center"/>
    </xf>
    <xf numFmtId="44" fontId="4" fillId="0" borderId="9" xfId="3" applyFont="1" applyBorder="1" applyAlignment="1">
      <alignment horizontal="center"/>
    </xf>
  </cellXfs>
  <cellStyles count="5">
    <cellStyle name="Comma" xfId="1" builtinId="3"/>
    <cellStyle name="Comma [0]" xfId="2" builtinId="6"/>
    <cellStyle name="Comma [0] 2" xfId="4" xr:uid="{E4E9B618-0F3B-44D3-BF80-0FC5285AA1B6}"/>
    <cellStyle name="Currency" xfId="3" builtinId="4"/>
    <cellStyle name="Normal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F6800-A37B-452B-902B-C6E89184326E}">
  <dimension ref="A1:H1044"/>
  <sheetViews>
    <sheetView tabSelected="1" topLeftCell="A867" zoomScale="90" zoomScaleNormal="90" workbookViewId="0">
      <selection activeCell="C890" sqref="C890"/>
    </sheetView>
  </sheetViews>
  <sheetFormatPr defaultRowHeight="15" x14ac:dyDescent="0.25"/>
  <cols>
    <col min="1" max="1" width="14.7109375" customWidth="1"/>
    <col min="2" max="2" width="19.140625" bestFit="1" customWidth="1"/>
    <col min="3" max="3" width="121.85546875" customWidth="1"/>
    <col min="4" max="5" width="21.28515625" customWidth="1"/>
    <col min="6" max="6" width="21.28515625" bestFit="1" customWidth="1"/>
    <col min="7" max="7" width="23.42578125" customWidth="1"/>
  </cols>
  <sheetData>
    <row r="1" spans="1:7" ht="16.5" x14ac:dyDescent="0.3">
      <c r="A1" s="26" t="s">
        <v>0</v>
      </c>
      <c r="B1" s="27"/>
      <c r="C1" s="302"/>
      <c r="D1" s="1"/>
      <c r="E1" s="2"/>
      <c r="F1" s="2"/>
      <c r="G1" s="28"/>
    </row>
    <row r="2" spans="1:7" ht="17.25" thickBot="1" x14ac:dyDescent="0.35">
      <c r="A2" s="29"/>
      <c r="B2" s="30"/>
      <c r="C2" s="301"/>
      <c r="D2" s="3"/>
      <c r="E2" s="4"/>
      <c r="F2" s="4"/>
      <c r="G2" s="28"/>
    </row>
    <row r="3" spans="1:7" ht="17.25" thickBot="1" x14ac:dyDescent="0.35">
      <c r="A3" s="31"/>
      <c r="B3" s="32"/>
      <c r="C3" s="33"/>
      <c r="D3" s="5"/>
      <c r="E3" s="6"/>
      <c r="F3" s="6"/>
      <c r="G3" s="28"/>
    </row>
    <row r="4" spans="1:7" ht="18" x14ac:dyDescent="0.35">
      <c r="A4" s="34"/>
      <c r="B4" s="35"/>
      <c r="C4" s="36" t="s">
        <v>177</v>
      </c>
      <c r="D4" s="10">
        <v>40849100</v>
      </c>
      <c r="E4" s="11"/>
      <c r="F4" s="11">
        <f>D4</f>
        <v>40849100</v>
      </c>
      <c r="G4" s="37"/>
    </row>
    <row r="5" spans="1:7" ht="16.5" x14ac:dyDescent="0.3">
      <c r="A5" s="7">
        <v>46027</v>
      </c>
      <c r="B5" s="107" t="s">
        <v>544</v>
      </c>
      <c r="C5" s="19" t="s">
        <v>183</v>
      </c>
      <c r="D5" s="303"/>
      <c r="E5" s="303">
        <v>160000</v>
      </c>
      <c r="F5" s="304">
        <f>F4+D5-E5</f>
        <v>40689100</v>
      </c>
      <c r="G5" s="14"/>
    </row>
    <row r="6" spans="1:7" ht="16.5" x14ac:dyDescent="0.3">
      <c r="A6" s="7">
        <v>46027</v>
      </c>
      <c r="B6" s="107" t="s">
        <v>545</v>
      </c>
      <c r="C6" s="19" t="s">
        <v>184</v>
      </c>
      <c r="D6" s="303"/>
      <c r="E6" s="303">
        <v>160000</v>
      </c>
      <c r="F6" s="304">
        <f t="shared" ref="F6:F69" si="0">F5+D6-E6</f>
        <v>40529100</v>
      </c>
      <c r="G6" s="14"/>
    </row>
    <row r="7" spans="1:7" ht="16.5" x14ac:dyDescent="0.3">
      <c r="A7" s="7">
        <v>46027</v>
      </c>
      <c r="B7" s="107" t="s">
        <v>546</v>
      </c>
      <c r="C7" s="19" t="s">
        <v>185</v>
      </c>
      <c r="D7" s="303"/>
      <c r="E7" s="303">
        <v>200000</v>
      </c>
      <c r="F7" s="304">
        <f t="shared" si="0"/>
        <v>40329100</v>
      </c>
      <c r="G7" s="14" t="s">
        <v>190</v>
      </c>
    </row>
    <row r="8" spans="1:7" ht="16.5" x14ac:dyDescent="0.3">
      <c r="A8" s="7">
        <v>46027</v>
      </c>
      <c r="B8" s="107" t="s">
        <v>547</v>
      </c>
      <c r="C8" s="19" t="s">
        <v>186</v>
      </c>
      <c r="D8" s="303"/>
      <c r="E8" s="303">
        <v>200000</v>
      </c>
      <c r="F8" s="304">
        <f t="shared" si="0"/>
        <v>40129100</v>
      </c>
      <c r="G8" s="14" t="s">
        <v>191</v>
      </c>
    </row>
    <row r="9" spans="1:7" ht="16.5" x14ac:dyDescent="0.3">
      <c r="A9" s="7">
        <v>46027</v>
      </c>
      <c r="B9" s="107" t="s">
        <v>548</v>
      </c>
      <c r="C9" s="19" t="s">
        <v>187</v>
      </c>
      <c r="D9" s="303"/>
      <c r="E9" s="303">
        <v>160000</v>
      </c>
      <c r="F9" s="304">
        <f t="shared" si="0"/>
        <v>39969100</v>
      </c>
      <c r="G9" s="14" t="s">
        <v>190</v>
      </c>
    </row>
    <row r="10" spans="1:7" ht="33" x14ac:dyDescent="0.3">
      <c r="A10" s="7">
        <v>46027</v>
      </c>
      <c r="B10" s="107" t="s">
        <v>549</v>
      </c>
      <c r="C10" s="19" t="s">
        <v>188</v>
      </c>
      <c r="D10" s="303"/>
      <c r="E10" s="303">
        <v>200000</v>
      </c>
      <c r="F10" s="304">
        <f t="shared" si="0"/>
        <v>39769100</v>
      </c>
      <c r="G10" s="234" t="s">
        <v>192</v>
      </c>
    </row>
    <row r="11" spans="1:7" ht="16.5" x14ac:dyDescent="0.3">
      <c r="A11" s="7">
        <v>46027</v>
      </c>
      <c r="B11" s="107" t="s">
        <v>550</v>
      </c>
      <c r="C11" s="19" t="s">
        <v>189</v>
      </c>
      <c r="D11" s="303"/>
      <c r="E11" s="303">
        <v>60000</v>
      </c>
      <c r="F11" s="304">
        <f t="shared" si="0"/>
        <v>39709100</v>
      </c>
      <c r="G11" s="14" t="s">
        <v>645</v>
      </c>
    </row>
    <row r="12" spans="1:7" ht="16.5" x14ac:dyDescent="0.3">
      <c r="A12" s="7">
        <v>46027</v>
      </c>
      <c r="B12" s="107" t="s">
        <v>551</v>
      </c>
      <c r="C12" s="19" t="s">
        <v>193</v>
      </c>
      <c r="D12" s="303"/>
      <c r="E12" s="303">
        <v>80000</v>
      </c>
      <c r="F12" s="304">
        <f t="shared" si="0"/>
        <v>39629100</v>
      </c>
      <c r="G12" s="14" t="s">
        <v>194</v>
      </c>
    </row>
    <row r="13" spans="1:7" ht="16.5" x14ac:dyDescent="0.3">
      <c r="A13" s="7">
        <v>46027</v>
      </c>
      <c r="B13" s="107" t="s">
        <v>552</v>
      </c>
      <c r="C13" s="19" t="s">
        <v>195</v>
      </c>
      <c r="D13" s="303"/>
      <c r="E13" s="303">
        <v>80000</v>
      </c>
      <c r="F13" s="304">
        <f t="shared" si="0"/>
        <v>39549100</v>
      </c>
      <c r="G13" s="14" t="s">
        <v>194</v>
      </c>
    </row>
    <row r="14" spans="1:7" ht="16.5" x14ac:dyDescent="0.3">
      <c r="A14" s="7">
        <v>46027</v>
      </c>
      <c r="B14" s="107" t="s">
        <v>553</v>
      </c>
      <c r="C14" s="19" t="s">
        <v>196</v>
      </c>
      <c r="D14" s="303"/>
      <c r="E14" s="303">
        <v>80000</v>
      </c>
      <c r="F14" s="304">
        <f t="shared" si="0"/>
        <v>39469100</v>
      </c>
      <c r="G14" s="14" t="s">
        <v>194</v>
      </c>
    </row>
    <row r="15" spans="1:7" ht="16.5" x14ac:dyDescent="0.3">
      <c r="A15" s="7">
        <v>46027</v>
      </c>
      <c r="B15" s="107" t="s">
        <v>554</v>
      </c>
      <c r="C15" s="19" t="s">
        <v>197</v>
      </c>
      <c r="D15" s="303"/>
      <c r="E15" s="303">
        <v>180000</v>
      </c>
      <c r="F15" s="304">
        <f t="shared" si="0"/>
        <v>39289100</v>
      </c>
      <c r="G15" s="14" t="s">
        <v>198</v>
      </c>
    </row>
    <row r="16" spans="1:7" ht="16.5" x14ac:dyDescent="0.3">
      <c r="A16" s="7">
        <v>46027</v>
      </c>
      <c r="B16" s="107" t="s">
        <v>555</v>
      </c>
      <c r="C16" s="19" t="s">
        <v>199</v>
      </c>
      <c r="D16" s="303"/>
      <c r="E16" s="303">
        <v>180000</v>
      </c>
      <c r="F16" s="304">
        <f t="shared" si="0"/>
        <v>39109100</v>
      </c>
      <c r="G16" s="14" t="s">
        <v>198</v>
      </c>
    </row>
    <row r="17" spans="1:7" ht="16.5" x14ac:dyDescent="0.3">
      <c r="A17" s="38">
        <v>46027</v>
      </c>
      <c r="B17" s="8" t="s">
        <v>556</v>
      </c>
      <c r="C17" s="15" t="s">
        <v>178</v>
      </c>
      <c r="D17" s="12"/>
      <c r="E17" s="13">
        <v>570000</v>
      </c>
      <c r="F17" s="304">
        <f t="shared" si="0"/>
        <v>38539100</v>
      </c>
      <c r="G17" s="40"/>
    </row>
    <row r="18" spans="1:7" ht="16.5" x14ac:dyDescent="0.3">
      <c r="A18" s="38">
        <v>46027</v>
      </c>
      <c r="B18" s="8" t="s">
        <v>557</v>
      </c>
      <c r="C18" s="39" t="s">
        <v>179</v>
      </c>
      <c r="D18" s="12"/>
      <c r="E18" s="13">
        <v>4084400</v>
      </c>
      <c r="F18" s="304">
        <f t="shared" si="0"/>
        <v>34454700</v>
      </c>
      <c r="G18" s="40"/>
    </row>
    <row r="19" spans="1:7" ht="16.5" x14ac:dyDescent="0.3">
      <c r="A19" s="38">
        <v>46027</v>
      </c>
      <c r="B19" s="8" t="s">
        <v>558</v>
      </c>
      <c r="C19" s="20" t="s">
        <v>180</v>
      </c>
      <c r="D19" s="12"/>
      <c r="E19" s="13">
        <v>3340100</v>
      </c>
      <c r="F19" s="304">
        <f t="shared" si="0"/>
        <v>31114600</v>
      </c>
      <c r="G19" s="40"/>
    </row>
    <row r="20" spans="1:7" ht="16.5" x14ac:dyDescent="0.3">
      <c r="A20" s="38">
        <v>46027</v>
      </c>
      <c r="B20" s="8" t="s">
        <v>559</v>
      </c>
      <c r="C20" s="16" t="s">
        <v>181</v>
      </c>
      <c r="D20" s="17"/>
      <c r="E20" s="18">
        <v>3000000</v>
      </c>
      <c r="F20" s="304">
        <f t="shared" si="0"/>
        <v>28114600</v>
      </c>
      <c r="G20" s="40"/>
    </row>
    <row r="21" spans="1:7" ht="16.5" x14ac:dyDescent="0.3">
      <c r="A21" s="38">
        <v>46027</v>
      </c>
      <c r="B21" s="8" t="s">
        <v>560</v>
      </c>
      <c r="C21" s="16" t="s">
        <v>182</v>
      </c>
      <c r="D21" s="17"/>
      <c r="E21" s="18">
        <v>5000000</v>
      </c>
      <c r="F21" s="304">
        <f t="shared" si="0"/>
        <v>23114600</v>
      </c>
      <c r="G21" s="40"/>
    </row>
    <row r="22" spans="1:7" ht="16.5" x14ac:dyDescent="0.3">
      <c r="A22" s="38">
        <v>46027</v>
      </c>
      <c r="B22" s="8" t="s">
        <v>561</v>
      </c>
      <c r="C22" s="39" t="s">
        <v>203</v>
      </c>
      <c r="D22" s="12">
        <v>500000</v>
      </c>
      <c r="E22" s="13"/>
      <c r="F22" s="304">
        <f t="shared" si="0"/>
        <v>23614600</v>
      </c>
      <c r="G22" s="40"/>
    </row>
    <row r="23" spans="1:7" ht="66" x14ac:dyDescent="0.3">
      <c r="A23" s="38">
        <v>46027</v>
      </c>
      <c r="B23" s="8" t="s">
        <v>562</v>
      </c>
      <c r="C23" s="39" t="s">
        <v>646</v>
      </c>
      <c r="D23" s="12"/>
      <c r="E23" s="13">
        <v>550500</v>
      </c>
      <c r="F23" s="304">
        <f t="shared" si="0"/>
        <v>23064100</v>
      </c>
      <c r="G23" s="263" t="s">
        <v>647</v>
      </c>
    </row>
    <row r="24" spans="1:7" ht="16.5" x14ac:dyDescent="0.3">
      <c r="A24" s="38">
        <v>46027</v>
      </c>
      <c r="B24" s="8" t="s">
        <v>563</v>
      </c>
      <c r="C24" s="41" t="s">
        <v>204</v>
      </c>
      <c r="D24" s="12"/>
      <c r="E24" s="13">
        <v>50000</v>
      </c>
      <c r="F24" s="304">
        <f t="shared" si="0"/>
        <v>23014100</v>
      </c>
      <c r="G24" s="40"/>
    </row>
    <row r="25" spans="1:7" ht="16.5" x14ac:dyDescent="0.3">
      <c r="A25" s="38">
        <v>46027</v>
      </c>
      <c r="B25" s="8" t="s">
        <v>564</v>
      </c>
      <c r="C25" s="42" t="s">
        <v>207</v>
      </c>
      <c r="D25" s="12">
        <v>3000000</v>
      </c>
      <c r="E25" s="13"/>
      <c r="F25" s="304">
        <f t="shared" si="0"/>
        <v>26014100</v>
      </c>
      <c r="G25" s="40"/>
    </row>
    <row r="26" spans="1:7" ht="16.5" x14ac:dyDescent="0.3">
      <c r="A26" s="38">
        <v>46027</v>
      </c>
      <c r="B26" s="8" t="s">
        <v>565</v>
      </c>
      <c r="C26" s="16" t="s">
        <v>208</v>
      </c>
      <c r="D26" s="17"/>
      <c r="E26" s="18">
        <v>3185000</v>
      </c>
      <c r="F26" s="304">
        <f t="shared" si="0"/>
        <v>22829100</v>
      </c>
      <c r="G26" s="40"/>
    </row>
    <row r="27" spans="1:7" ht="16.5" x14ac:dyDescent="0.3">
      <c r="A27" s="38">
        <v>46027</v>
      </c>
      <c r="B27" s="8" t="s">
        <v>566</v>
      </c>
      <c r="C27" s="39" t="s">
        <v>205</v>
      </c>
      <c r="D27" s="12"/>
      <c r="E27" s="13">
        <v>273000</v>
      </c>
      <c r="F27" s="304">
        <f t="shared" si="0"/>
        <v>22556100</v>
      </c>
      <c r="G27" s="40"/>
    </row>
    <row r="28" spans="1:7" ht="16.5" x14ac:dyDescent="0.3">
      <c r="A28" s="38">
        <v>46027</v>
      </c>
      <c r="B28" s="8" t="s">
        <v>567</v>
      </c>
      <c r="C28" s="16" t="s">
        <v>648</v>
      </c>
      <c r="D28" s="17"/>
      <c r="E28" s="18">
        <v>1000000</v>
      </c>
      <c r="F28" s="304">
        <f t="shared" si="0"/>
        <v>21556100</v>
      </c>
      <c r="G28" s="40"/>
    </row>
    <row r="29" spans="1:7" ht="16.5" x14ac:dyDescent="0.3">
      <c r="A29" s="38">
        <v>46028</v>
      </c>
      <c r="B29" s="8" t="s">
        <v>568</v>
      </c>
      <c r="C29" s="16" t="s">
        <v>209</v>
      </c>
      <c r="D29" s="17"/>
      <c r="E29" s="18">
        <v>3000000</v>
      </c>
      <c r="F29" s="304">
        <f t="shared" si="0"/>
        <v>18556100</v>
      </c>
      <c r="G29" s="40"/>
    </row>
    <row r="30" spans="1:7" ht="16.5" x14ac:dyDescent="0.3">
      <c r="A30" s="38">
        <v>46028</v>
      </c>
      <c r="B30" s="8" t="s">
        <v>569</v>
      </c>
      <c r="C30" s="16" t="s">
        <v>210</v>
      </c>
      <c r="D30" s="17"/>
      <c r="E30" s="18">
        <v>500000</v>
      </c>
      <c r="F30" s="304">
        <f t="shared" si="0"/>
        <v>18056100</v>
      </c>
      <c r="G30" s="40"/>
    </row>
    <row r="31" spans="1:7" ht="16.5" x14ac:dyDescent="0.3">
      <c r="A31" s="38">
        <v>46028</v>
      </c>
      <c r="B31" s="8" t="s">
        <v>570</v>
      </c>
      <c r="C31" s="39" t="s">
        <v>211</v>
      </c>
      <c r="D31" s="12"/>
      <c r="E31" s="13">
        <v>208700</v>
      </c>
      <c r="F31" s="304">
        <f t="shared" si="0"/>
        <v>17847400</v>
      </c>
      <c r="G31" s="40"/>
    </row>
    <row r="32" spans="1:7" ht="33" x14ac:dyDescent="0.3">
      <c r="A32" s="38">
        <v>46028</v>
      </c>
      <c r="B32" s="8" t="s">
        <v>571</v>
      </c>
      <c r="C32" s="39" t="s">
        <v>212</v>
      </c>
      <c r="D32" s="12"/>
      <c r="E32" s="13">
        <v>52000</v>
      </c>
      <c r="F32" s="304">
        <f t="shared" si="0"/>
        <v>17795400</v>
      </c>
      <c r="G32" s="263" t="s">
        <v>297</v>
      </c>
    </row>
    <row r="33" spans="1:7" ht="16.5" x14ac:dyDescent="0.3">
      <c r="A33" s="38">
        <v>46028</v>
      </c>
      <c r="B33" s="8" t="s">
        <v>572</v>
      </c>
      <c r="C33" s="306" t="s">
        <v>298</v>
      </c>
      <c r="D33" s="307"/>
      <c r="E33" s="308">
        <v>200000</v>
      </c>
      <c r="F33" s="304">
        <f t="shared" si="0"/>
        <v>17595400</v>
      </c>
      <c r="G33" s="40" t="s">
        <v>296</v>
      </c>
    </row>
    <row r="34" spans="1:7" ht="16.5" x14ac:dyDescent="0.3">
      <c r="A34" s="38">
        <v>46028</v>
      </c>
      <c r="B34" s="8" t="s">
        <v>573</v>
      </c>
      <c r="C34" s="306" t="s">
        <v>216</v>
      </c>
      <c r="D34" s="307"/>
      <c r="E34" s="308">
        <v>340000</v>
      </c>
      <c r="F34" s="304">
        <f t="shared" si="0"/>
        <v>17255400</v>
      </c>
      <c r="G34" s="40"/>
    </row>
    <row r="35" spans="1:7" ht="16.5" x14ac:dyDescent="0.3">
      <c r="A35" s="38">
        <v>46029</v>
      </c>
      <c r="B35" s="8" t="s">
        <v>574</v>
      </c>
      <c r="C35" s="14" t="s">
        <v>217</v>
      </c>
      <c r="D35" s="22">
        <v>100000000</v>
      </c>
      <c r="E35" s="13"/>
      <c r="F35" s="304">
        <f t="shared" si="0"/>
        <v>117255400</v>
      </c>
      <c r="G35" s="40"/>
    </row>
    <row r="36" spans="1:7" ht="16.5" x14ac:dyDescent="0.3">
      <c r="A36" s="38">
        <v>46029</v>
      </c>
      <c r="B36" s="8" t="s">
        <v>575</v>
      </c>
      <c r="C36" s="39" t="s">
        <v>218</v>
      </c>
      <c r="D36" s="12">
        <v>500000</v>
      </c>
      <c r="E36" s="13"/>
      <c r="F36" s="304">
        <f t="shared" si="0"/>
        <v>117755400</v>
      </c>
      <c r="G36" s="40"/>
    </row>
    <row r="37" spans="1:7" ht="16.5" x14ac:dyDescent="0.3">
      <c r="A37" s="38">
        <v>46029</v>
      </c>
      <c r="B37" s="8" t="s">
        <v>576</v>
      </c>
      <c r="C37" s="39" t="s">
        <v>219</v>
      </c>
      <c r="D37" s="12"/>
      <c r="E37" s="13">
        <v>1500000</v>
      </c>
      <c r="F37" s="304">
        <f t="shared" si="0"/>
        <v>116255400</v>
      </c>
      <c r="G37" s="40"/>
    </row>
    <row r="38" spans="1:7" ht="16.5" x14ac:dyDescent="0.3">
      <c r="A38" s="38">
        <v>46029</v>
      </c>
      <c r="B38" s="8" t="s">
        <v>577</v>
      </c>
      <c r="C38" s="41" t="s">
        <v>220</v>
      </c>
      <c r="D38" s="12">
        <v>3695950</v>
      </c>
      <c r="E38" s="13"/>
      <c r="F38" s="304">
        <f t="shared" si="0"/>
        <v>119951350</v>
      </c>
      <c r="G38" s="40"/>
    </row>
    <row r="39" spans="1:7" ht="16.5" x14ac:dyDescent="0.3">
      <c r="A39" s="38">
        <v>46029</v>
      </c>
      <c r="B39" s="8" t="s">
        <v>578</v>
      </c>
      <c r="C39" s="327" t="s">
        <v>221</v>
      </c>
      <c r="D39" s="328"/>
      <c r="E39" s="329">
        <v>3695950</v>
      </c>
      <c r="F39" s="304">
        <f t="shared" si="0"/>
        <v>116255400</v>
      </c>
      <c r="G39" s="40" t="s">
        <v>222</v>
      </c>
    </row>
    <row r="40" spans="1:7" ht="16.5" x14ac:dyDescent="0.3">
      <c r="A40" s="38">
        <v>46029</v>
      </c>
      <c r="B40" s="8" t="s">
        <v>579</v>
      </c>
      <c r="C40" s="305" t="s">
        <v>223</v>
      </c>
      <c r="D40" s="12">
        <v>2000000</v>
      </c>
      <c r="E40" s="13"/>
      <c r="F40" s="304">
        <f t="shared" si="0"/>
        <v>118255400</v>
      </c>
      <c r="G40" s="40"/>
    </row>
    <row r="41" spans="1:7" ht="16.5" x14ac:dyDescent="0.3">
      <c r="A41" s="38">
        <v>46029</v>
      </c>
      <c r="B41" s="8" t="s">
        <v>580</v>
      </c>
      <c r="C41" s="327" t="s">
        <v>299</v>
      </c>
      <c r="D41" s="328"/>
      <c r="E41" s="329">
        <v>890500</v>
      </c>
      <c r="F41" s="304">
        <f t="shared" si="0"/>
        <v>117364900</v>
      </c>
      <c r="G41" s="40" t="s">
        <v>296</v>
      </c>
    </row>
    <row r="42" spans="1:7" ht="16.5" x14ac:dyDescent="0.3">
      <c r="A42" s="38">
        <v>46029</v>
      </c>
      <c r="B42" s="8" t="s">
        <v>581</v>
      </c>
      <c r="C42" s="305" t="s">
        <v>414</v>
      </c>
      <c r="D42" s="12"/>
      <c r="E42" s="13">
        <v>1705000</v>
      </c>
      <c r="F42" s="304">
        <f t="shared" si="0"/>
        <v>115659900</v>
      </c>
      <c r="G42" s="40" t="s">
        <v>415</v>
      </c>
    </row>
    <row r="43" spans="1:7" ht="16.5" x14ac:dyDescent="0.3">
      <c r="A43" s="38">
        <v>46029</v>
      </c>
      <c r="B43" s="8" t="s">
        <v>582</v>
      </c>
      <c r="C43" s="305" t="s">
        <v>224</v>
      </c>
      <c r="D43" s="12"/>
      <c r="E43" s="13">
        <v>165000</v>
      </c>
      <c r="F43" s="304">
        <f t="shared" si="0"/>
        <v>115494900</v>
      </c>
      <c r="G43" s="40" t="s">
        <v>225</v>
      </c>
    </row>
    <row r="44" spans="1:7" ht="16.5" x14ac:dyDescent="0.3">
      <c r="A44" s="38">
        <v>46029</v>
      </c>
      <c r="B44" s="8" t="s">
        <v>583</v>
      </c>
      <c r="C44" s="305" t="s">
        <v>226</v>
      </c>
      <c r="D44" s="12">
        <v>300000</v>
      </c>
      <c r="E44" s="13"/>
      <c r="F44" s="304">
        <f t="shared" si="0"/>
        <v>115794900</v>
      </c>
      <c r="G44" s="40"/>
    </row>
    <row r="45" spans="1:7" ht="16.5" x14ac:dyDescent="0.3">
      <c r="A45" s="38">
        <v>46029</v>
      </c>
      <c r="B45" s="8" t="s">
        <v>584</v>
      </c>
      <c r="C45" s="305" t="s">
        <v>657</v>
      </c>
      <c r="D45" s="12"/>
      <c r="E45" s="13">
        <v>324000</v>
      </c>
      <c r="F45" s="304">
        <f t="shared" si="0"/>
        <v>115470900</v>
      </c>
      <c r="G45" s="40" t="s">
        <v>191</v>
      </c>
    </row>
    <row r="46" spans="1:7" ht="16.5" x14ac:dyDescent="0.3">
      <c r="A46" s="38">
        <v>46029</v>
      </c>
      <c r="B46" s="8" t="s">
        <v>585</v>
      </c>
      <c r="C46" s="309" t="s">
        <v>227</v>
      </c>
      <c r="D46" s="17"/>
      <c r="E46" s="18">
        <v>10000000</v>
      </c>
      <c r="F46" s="304">
        <f t="shared" si="0"/>
        <v>105470900</v>
      </c>
      <c r="G46" s="40"/>
    </row>
    <row r="47" spans="1:7" ht="16.5" x14ac:dyDescent="0.3">
      <c r="A47" s="38">
        <v>46029</v>
      </c>
      <c r="B47" s="8" t="s">
        <v>586</v>
      </c>
      <c r="C47" s="310" t="s">
        <v>300</v>
      </c>
      <c r="D47" s="307"/>
      <c r="E47" s="308">
        <v>80000</v>
      </c>
      <c r="F47" s="304">
        <f t="shared" si="0"/>
        <v>105390900</v>
      </c>
      <c r="G47" s="40" t="s">
        <v>304</v>
      </c>
    </row>
    <row r="48" spans="1:7" ht="16.5" x14ac:dyDescent="0.3">
      <c r="A48" s="38">
        <v>46029</v>
      </c>
      <c r="B48" s="8" t="s">
        <v>587</v>
      </c>
      <c r="C48" s="310" t="s">
        <v>301</v>
      </c>
      <c r="D48" s="307"/>
      <c r="E48" s="308">
        <v>80000</v>
      </c>
      <c r="F48" s="304">
        <f t="shared" si="0"/>
        <v>105310900</v>
      </c>
      <c r="G48" s="40" t="s">
        <v>304</v>
      </c>
    </row>
    <row r="49" spans="1:7" ht="16.5" x14ac:dyDescent="0.3">
      <c r="A49" s="38">
        <v>46029</v>
      </c>
      <c r="B49" s="8" t="s">
        <v>588</v>
      </c>
      <c r="C49" s="310" t="s">
        <v>302</v>
      </c>
      <c r="D49" s="307"/>
      <c r="E49" s="308">
        <v>80000</v>
      </c>
      <c r="F49" s="304">
        <f t="shared" si="0"/>
        <v>105230900</v>
      </c>
      <c r="G49" s="40" t="s">
        <v>304</v>
      </c>
    </row>
    <row r="50" spans="1:7" ht="16.5" x14ac:dyDescent="0.3">
      <c r="A50" s="38">
        <v>46029</v>
      </c>
      <c r="B50" s="8" t="s">
        <v>589</v>
      </c>
      <c r="C50" s="310" t="s">
        <v>303</v>
      </c>
      <c r="D50" s="307"/>
      <c r="E50" s="308">
        <v>80000</v>
      </c>
      <c r="F50" s="304">
        <f t="shared" si="0"/>
        <v>105150900</v>
      </c>
      <c r="G50" s="40" t="s">
        <v>304</v>
      </c>
    </row>
    <row r="51" spans="1:7" ht="16.5" x14ac:dyDescent="0.3">
      <c r="A51" s="38">
        <v>46029</v>
      </c>
      <c r="B51" s="8" t="s">
        <v>590</v>
      </c>
      <c r="C51" s="305" t="s">
        <v>228</v>
      </c>
      <c r="D51" s="12"/>
      <c r="E51" s="13">
        <v>139000</v>
      </c>
      <c r="F51" s="304">
        <f t="shared" si="0"/>
        <v>105011900</v>
      </c>
      <c r="G51" s="40" t="s">
        <v>229</v>
      </c>
    </row>
    <row r="52" spans="1:7" ht="16.5" x14ac:dyDescent="0.3">
      <c r="A52" s="38">
        <v>46030</v>
      </c>
      <c r="B52" s="8" t="s">
        <v>591</v>
      </c>
      <c r="C52" s="313" t="s">
        <v>235</v>
      </c>
      <c r="D52" s="314"/>
      <c r="E52" s="315">
        <v>11330000</v>
      </c>
      <c r="F52" s="304">
        <f t="shared" si="0"/>
        <v>93681900</v>
      </c>
      <c r="G52" s="40"/>
    </row>
    <row r="53" spans="1:7" ht="16.5" x14ac:dyDescent="0.3">
      <c r="A53" s="38">
        <v>46030</v>
      </c>
      <c r="B53" s="8" t="s">
        <v>592</v>
      </c>
      <c r="C53" s="305" t="s">
        <v>236</v>
      </c>
      <c r="D53" s="12"/>
      <c r="E53" s="13">
        <v>324500</v>
      </c>
      <c r="F53" s="304">
        <f t="shared" si="0"/>
        <v>93357400</v>
      </c>
      <c r="G53" s="40" t="s">
        <v>305</v>
      </c>
    </row>
    <row r="54" spans="1:7" ht="16.5" x14ac:dyDescent="0.3">
      <c r="A54" s="38">
        <v>46030</v>
      </c>
      <c r="B54" s="8" t="s">
        <v>593</v>
      </c>
      <c r="C54" s="309" t="s">
        <v>206</v>
      </c>
      <c r="D54" s="17"/>
      <c r="E54" s="18">
        <v>500000</v>
      </c>
      <c r="F54" s="304">
        <f t="shared" si="0"/>
        <v>92857400</v>
      </c>
      <c r="G54" s="40"/>
    </row>
    <row r="55" spans="1:7" ht="16.5" x14ac:dyDescent="0.3">
      <c r="A55" s="38">
        <v>46030</v>
      </c>
      <c r="B55" s="8" t="s">
        <v>594</v>
      </c>
      <c r="C55" s="305" t="s">
        <v>237</v>
      </c>
      <c r="D55" s="12">
        <v>58000</v>
      </c>
      <c r="E55" s="13"/>
      <c r="F55" s="304">
        <f t="shared" si="0"/>
        <v>92915400</v>
      </c>
      <c r="G55" s="40"/>
    </row>
    <row r="56" spans="1:7" ht="16.5" x14ac:dyDescent="0.3">
      <c r="A56" s="38">
        <v>46030</v>
      </c>
      <c r="B56" s="8" t="s">
        <v>595</v>
      </c>
      <c r="C56" s="305" t="s">
        <v>238</v>
      </c>
      <c r="D56" s="12"/>
      <c r="E56" s="13">
        <v>58000</v>
      </c>
      <c r="F56" s="304">
        <f t="shared" si="0"/>
        <v>92857400</v>
      </c>
      <c r="G56" s="40"/>
    </row>
    <row r="57" spans="1:7" ht="33" x14ac:dyDescent="0.3">
      <c r="A57" s="38">
        <v>46030</v>
      </c>
      <c r="B57" s="8" t="s">
        <v>596</v>
      </c>
      <c r="C57" s="305" t="s">
        <v>240</v>
      </c>
      <c r="D57" s="12"/>
      <c r="E57" s="13">
        <v>24000</v>
      </c>
      <c r="F57" s="304">
        <f t="shared" si="0"/>
        <v>92833400</v>
      </c>
      <c r="G57" s="263" t="s">
        <v>241</v>
      </c>
    </row>
    <row r="58" spans="1:7" ht="16.5" x14ac:dyDescent="0.3">
      <c r="A58" s="38">
        <v>46031</v>
      </c>
      <c r="B58" s="8" t="s">
        <v>597</v>
      </c>
      <c r="C58" s="305" t="s">
        <v>203</v>
      </c>
      <c r="D58" s="12">
        <v>500000</v>
      </c>
      <c r="E58" s="13"/>
      <c r="F58" s="304">
        <f t="shared" si="0"/>
        <v>93333400</v>
      </c>
      <c r="G58" s="40"/>
    </row>
    <row r="59" spans="1:7" ht="66" x14ac:dyDescent="0.3">
      <c r="A59" s="38">
        <v>46031</v>
      </c>
      <c r="B59" s="8" t="s">
        <v>598</v>
      </c>
      <c r="C59" s="305" t="s">
        <v>326</v>
      </c>
      <c r="D59" s="12"/>
      <c r="E59" s="13">
        <v>574500</v>
      </c>
      <c r="F59" s="304">
        <f t="shared" si="0"/>
        <v>92758900</v>
      </c>
      <c r="G59" s="263" t="s">
        <v>327</v>
      </c>
    </row>
    <row r="60" spans="1:7" ht="16.5" x14ac:dyDescent="0.3">
      <c r="A60" s="38">
        <v>46031</v>
      </c>
      <c r="B60" s="8" t="s">
        <v>599</v>
      </c>
      <c r="C60" s="305" t="s">
        <v>243</v>
      </c>
      <c r="D60" s="12"/>
      <c r="E60" s="13">
        <v>1140000</v>
      </c>
      <c r="F60" s="304">
        <f t="shared" si="0"/>
        <v>91618900</v>
      </c>
      <c r="G60" s="40"/>
    </row>
    <row r="61" spans="1:7" ht="16.5" x14ac:dyDescent="0.3">
      <c r="A61" s="38">
        <v>46031</v>
      </c>
      <c r="B61" s="8" t="s">
        <v>600</v>
      </c>
      <c r="C61" s="20" t="s">
        <v>239</v>
      </c>
      <c r="D61" s="12"/>
      <c r="E61" s="13">
        <v>1500000</v>
      </c>
      <c r="F61" s="304">
        <f t="shared" si="0"/>
        <v>90118900</v>
      </c>
      <c r="G61" s="40"/>
    </row>
    <row r="62" spans="1:7" ht="16.5" x14ac:dyDescent="0.3">
      <c r="A62" s="38">
        <v>46031</v>
      </c>
      <c r="B62" s="8" t="s">
        <v>601</v>
      </c>
      <c r="C62" s="310" t="s">
        <v>306</v>
      </c>
      <c r="D62" s="307"/>
      <c r="E62" s="308">
        <v>80000</v>
      </c>
      <c r="F62" s="304">
        <f t="shared" si="0"/>
        <v>90038900</v>
      </c>
      <c r="G62" s="40" t="s">
        <v>304</v>
      </c>
    </row>
    <row r="63" spans="1:7" ht="16.5" x14ac:dyDescent="0.3">
      <c r="A63" s="38">
        <v>46031</v>
      </c>
      <c r="B63" s="8" t="s">
        <v>602</v>
      </c>
      <c r="C63" s="310" t="s">
        <v>307</v>
      </c>
      <c r="D63" s="307"/>
      <c r="E63" s="308">
        <v>100000</v>
      </c>
      <c r="F63" s="304">
        <f t="shared" si="0"/>
        <v>89938900</v>
      </c>
      <c r="G63" s="40" t="s">
        <v>304</v>
      </c>
    </row>
    <row r="64" spans="1:7" ht="16.5" x14ac:dyDescent="0.3">
      <c r="A64" s="38">
        <v>46031</v>
      </c>
      <c r="B64" s="8" t="s">
        <v>603</v>
      </c>
      <c r="C64" s="310" t="s">
        <v>308</v>
      </c>
      <c r="D64" s="307"/>
      <c r="E64" s="308">
        <v>100000</v>
      </c>
      <c r="F64" s="304">
        <f t="shared" si="0"/>
        <v>89838900</v>
      </c>
      <c r="G64" s="40" t="s">
        <v>304</v>
      </c>
    </row>
    <row r="65" spans="1:7" ht="16.5" x14ac:dyDescent="0.3">
      <c r="A65" s="38">
        <v>46031</v>
      </c>
      <c r="B65" s="8" t="s">
        <v>604</v>
      </c>
      <c r="C65" s="310" t="s">
        <v>309</v>
      </c>
      <c r="D65" s="307"/>
      <c r="E65" s="308">
        <v>120000</v>
      </c>
      <c r="F65" s="304">
        <f t="shared" si="0"/>
        <v>89718900</v>
      </c>
      <c r="G65" s="40" t="s">
        <v>304</v>
      </c>
    </row>
    <row r="66" spans="1:7" ht="16.5" x14ac:dyDescent="0.3">
      <c r="A66" s="38">
        <v>46031</v>
      </c>
      <c r="B66" s="8" t="s">
        <v>605</v>
      </c>
      <c r="C66" s="310" t="s">
        <v>310</v>
      </c>
      <c r="D66" s="307"/>
      <c r="E66" s="308">
        <v>120000</v>
      </c>
      <c r="F66" s="304">
        <f t="shared" si="0"/>
        <v>89598900</v>
      </c>
      <c r="G66" s="40" t="s">
        <v>304</v>
      </c>
    </row>
    <row r="67" spans="1:7" ht="16.5" x14ac:dyDescent="0.3">
      <c r="A67" s="38">
        <v>46031</v>
      </c>
      <c r="B67" s="8" t="s">
        <v>606</v>
      </c>
      <c r="C67" s="310" t="s">
        <v>311</v>
      </c>
      <c r="D67" s="307"/>
      <c r="E67" s="308">
        <v>120000</v>
      </c>
      <c r="F67" s="304">
        <f t="shared" si="0"/>
        <v>89478900</v>
      </c>
      <c r="G67" s="40" t="s">
        <v>304</v>
      </c>
    </row>
    <row r="68" spans="1:7" ht="16.5" x14ac:dyDescent="0.3">
      <c r="A68" s="38">
        <v>46031</v>
      </c>
      <c r="B68" s="8" t="s">
        <v>607</v>
      </c>
      <c r="C68" s="306" t="s">
        <v>312</v>
      </c>
      <c r="D68" s="307"/>
      <c r="E68" s="308">
        <v>80000</v>
      </c>
      <c r="F68" s="304">
        <f t="shared" si="0"/>
        <v>89398900</v>
      </c>
      <c r="G68" s="40" t="s">
        <v>304</v>
      </c>
    </row>
    <row r="69" spans="1:7" ht="16.5" x14ac:dyDescent="0.3">
      <c r="A69" s="38">
        <v>46031</v>
      </c>
      <c r="B69" s="8" t="s">
        <v>608</v>
      </c>
      <c r="C69" s="306" t="s">
        <v>313</v>
      </c>
      <c r="D69" s="307"/>
      <c r="E69" s="308">
        <v>80000</v>
      </c>
      <c r="F69" s="304">
        <f t="shared" si="0"/>
        <v>89318900</v>
      </c>
      <c r="G69" s="40" t="s">
        <v>304</v>
      </c>
    </row>
    <row r="70" spans="1:7" ht="16.5" x14ac:dyDescent="0.3">
      <c r="A70" s="38">
        <v>46031</v>
      </c>
      <c r="B70" s="8" t="s">
        <v>609</v>
      </c>
      <c r="C70" s="310" t="s">
        <v>314</v>
      </c>
      <c r="D70" s="307"/>
      <c r="E70" s="308">
        <v>60000</v>
      </c>
      <c r="F70" s="304">
        <f t="shared" ref="F70:F133" si="1">F69+D70-E70</f>
        <v>89258900</v>
      </c>
      <c r="G70" s="40" t="s">
        <v>304</v>
      </c>
    </row>
    <row r="71" spans="1:7" ht="16.5" x14ac:dyDescent="0.3">
      <c r="A71" s="38">
        <v>46031</v>
      </c>
      <c r="B71" s="8" t="s">
        <v>610</v>
      </c>
      <c r="C71" s="310" t="s">
        <v>315</v>
      </c>
      <c r="D71" s="307"/>
      <c r="E71" s="308">
        <v>120000</v>
      </c>
      <c r="F71" s="304">
        <f t="shared" si="1"/>
        <v>89138900</v>
      </c>
      <c r="G71" s="40" t="s">
        <v>304</v>
      </c>
    </row>
    <row r="72" spans="1:7" ht="16.5" x14ac:dyDescent="0.3">
      <c r="A72" s="38">
        <v>46031</v>
      </c>
      <c r="B72" s="8" t="s">
        <v>611</v>
      </c>
      <c r="C72" s="39" t="s">
        <v>244</v>
      </c>
      <c r="D72" s="12"/>
      <c r="E72" s="13">
        <v>50000</v>
      </c>
      <c r="F72" s="304">
        <f t="shared" si="1"/>
        <v>89088900</v>
      </c>
      <c r="G72" s="40" t="s">
        <v>229</v>
      </c>
    </row>
    <row r="73" spans="1:7" ht="16.5" x14ac:dyDescent="0.3">
      <c r="A73" s="38">
        <v>46031</v>
      </c>
      <c r="B73" s="8" t="s">
        <v>612</v>
      </c>
      <c r="C73" s="39" t="s">
        <v>245</v>
      </c>
      <c r="D73" s="12"/>
      <c r="E73" s="13">
        <v>286000</v>
      </c>
      <c r="F73" s="304">
        <f t="shared" si="1"/>
        <v>88802900</v>
      </c>
      <c r="G73" s="40"/>
    </row>
    <row r="74" spans="1:7" ht="16.5" x14ac:dyDescent="0.3">
      <c r="A74" s="38">
        <v>46034</v>
      </c>
      <c r="B74" s="8" t="s">
        <v>613</v>
      </c>
      <c r="C74" s="39" t="s">
        <v>255</v>
      </c>
      <c r="D74" s="12">
        <v>3000000</v>
      </c>
      <c r="E74" s="13"/>
      <c r="F74" s="304">
        <f t="shared" si="1"/>
        <v>91802900</v>
      </c>
      <c r="G74" s="40"/>
    </row>
    <row r="75" spans="1:7" ht="16.5" x14ac:dyDescent="0.3">
      <c r="A75" s="38">
        <v>46034</v>
      </c>
      <c r="B75" s="8" t="s">
        <v>614</v>
      </c>
      <c r="C75" s="330" t="s">
        <v>316</v>
      </c>
      <c r="D75" s="328"/>
      <c r="E75" s="329">
        <v>2529000</v>
      </c>
      <c r="F75" s="304">
        <f t="shared" si="1"/>
        <v>89273900</v>
      </c>
      <c r="G75" s="40" t="s">
        <v>198</v>
      </c>
    </row>
    <row r="76" spans="1:7" ht="16.5" x14ac:dyDescent="0.3">
      <c r="A76" s="38">
        <v>46034</v>
      </c>
      <c r="B76" s="8" t="s">
        <v>615</v>
      </c>
      <c r="C76" s="306" t="s">
        <v>317</v>
      </c>
      <c r="D76" s="307"/>
      <c r="E76" s="308">
        <v>400000</v>
      </c>
      <c r="F76" s="304">
        <f t="shared" si="1"/>
        <v>88873900</v>
      </c>
      <c r="G76" s="40" t="s">
        <v>198</v>
      </c>
    </row>
    <row r="77" spans="1:7" ht="16.5" x14ac:dyDescent="0.3">
      <c r="A77" s="38">
        <v>46034</v>
      </c>
      <c r="B77" s="8" t="s">
        <v>616</v>
      </c>
      <c r="C77" s="306" t="s">
        <v>318</v>
      </c>
      <c r="D77" s="307"/>
      <c r="E77" s="308">
        <v>400000</v>
      </c>
      <c r="F77" s="304">
        <f t="shared" si="1"/>
        <v>88473900</v>
      </c>
      <c r="G77" s="40" t="s">
        <v>198</v>
      </c>
    </row>
    <row r="78" spans="1:7" ht="16.5" x14ac:dyDescent="0.3">
      <c r="A78" s="38">
        <v>46034</v>
      </c>
      <c r="B78" s="8" t="s">
        <v>617</v>
      </c>
      <c r="C78" s="306" t="s">
        <v>319</v>
      </c>
      <c r="D78" s="307"/>
      <c r="E78" s="308">
        <v>400000</v>
      </c>
      <c r="F78" s="304">
        <f t="shared" si="1"/>
        <v>88073900</v>
      </c>
      <c r="G78" s="40" t="s">
        <v>198</v>
      </c>
    </row>
    <row r="79" spans="1:7" ht="16.5" x14ac:dyDescent="0.3">
      <c r="A79" s="38">
        <v>46034</v>
      </c>
      <c r="B79" s="8" t="s">
        <v>618</v>
      </c>
      <c r="C79" s="310" t="s">
        <v>320</v>
      </c>
      <c r="D79" s="307"/>
      <c r="E79" s="308">
        <v>100000</v>
      </c>
      <c r="F79" s="304">
        <f t="shared" si="1"/>
        <v>87973900</v>
      </c>
      <c r="G79" s="40" t="s">
        <v>304</v>
      </c>
    </row>
    <row r="80" spans="1:7" ht="16.5" x14ac:dyDescent="0.3">
      <c r="A80" s="38">
        <v>46034</v>
      </c>
      <c r="B80" s="8" t="s">
        <v>619</v>
      </c>
      <c r="C80" s="310" t="s">
        <v>321</v>
      </c>
      <c r="D80" s="307"/>
      <c r="E80" s="308">
        <v>120000</v>
      </c>
      <c r="F80" s="304">
        <f t="shared" si="1"/>
        <v>87853900</v>
      </c>
      <c r="G80" s="40" t="s">
        <v>304</v>
      </c>
    </row>
    <row r="81" spans="1:7" ht="16.5" x14ac:dyDescent="0.3">
      <c r="A81" s="38">
        <v>46034</v>
      </c>
      <c r="B81" s="8" t="s">
        <v>620</v>
      </c>
      <c r="C81" s="20" t="s">
        <v>256</v>
      </c>
      <c r="D81" s="12"/>
      <c r="E81" s="13">
        <v>300000</v>
      </c>
      <c r="F81" s="304">
        <f t="shared" si="1"/>
        <v>87553900</v>
      </c>
      <c r="G81" s="40"/>
    </row>
    <row r="82" spans="1:7" ht="16.5" x14ac:dyDescent="0.3">
      <c r="A82" s="38">
        <v>46034</v>
      </c>
      <c r="B82" s="8" t="s">
        <v>621</v>
      </c>
      <c r="C82" s="20" t="s">
        <v>257</v>
      </c>
      <c r="D82" s="12"/>
      <c r="E82" s="13">
        <v>450000</v>
      </c>
      <c r="F82" s="304">
        <f t="shared" si="1"/>
        <v>87103900</v>
      </c>
      <c r="G82" s="40"/>
    </row>
    <row r="83" spans="1:7" ht="16.5" x14ac:dyDescent="0.3">
      <c r="A83" s="38">
        <v>46034</v>
      </c>
      <c r="B83" s="8" t="s">
        <v>622</v>
      </c>
      <c r="C83" s="16" t="s">
        <v>258</v>
      </c>
      <c r="D83" s="17"/>
      <c r="E83" s="18">
        <v>5000000</v>
      </c>
      <c r="F83" s="304">
        <f t="shared" si="1"/>
        <v>82103900</v>
      </c>
      <c r="G83" s="40"/>
    </row>
    <row r="84" spans="1:7" ht="16.5" x14ac:dyDescent="0.3">
      <c r="A84" s="38">
        <v>46034</v>
      </c>
      <c r="B84" s="8" t="s">
        <v>623</v>
      </c>
      <c r="C84" s="39" t="s">
        <v>278</v>
      </c>
      <c r="D84" s="12"/>
      <c r="E84" s="13">
        <v>1500000</v>
      </c>
      <c r="F84" s="304">
        <f t="shared" si="1"/>
        <v>80603900</v>
      </c>
      <c r="G84" s="40" t="s">
        <v>229</v>
      </c>
    </row>
    <row r="85" spans="1:7" ht="33" x14ac:dyDescent="0.3">
      <c r="A85" s="38">
        <v>46034</v>
      </c>
      <c r="B85" s="35" t="s">
        <v>624</v>
      </c>
      <c r="C85" s="262" t="s">
        <v>666</v>
      </c>
      <c r="D85" s="12"/>
      <c r="E85" s="13">
        <v>921000</v>
      </c>
      <c r="F85" s="304">
        <f t="shared" si="1"/>
        <v>79682900</v>
      </c>
      <c r="G85" s="40" t="s">
        <v>667</v>
      </c>
    </row>
    <row r="86" spans="1:7" ht="16.5" x14ac:dyDescent="0.3">
      <c r="A86" s="38">
        <v>46034</v>
      </c>
      <c r="B86" s="8" t="s">
        <v>625</v>
      </c>
      <c r="C86" s="39" t="s">
        <v>259</v>
      </c>
      <c r="D86" s="12"/>
      <c r="E86" s="13">
        <v>230000</v>
      </c>
      <c r="F86" s="304">
        <f t="shared" si="1"/>
        <v>79452900</v>
      </c>
      <c r="G86" s="40"/>
    </row>
    <row r="87" spans="1:7" ht="16.5" x14ac:dyDescent="0.3">
      <c r="A87" s="38">
        <v>46034</v>
      </c>
      <c r="B87" s="8" t="s">
        <v>626</v>
      </c>
      <c r="C87" s="39" t="s">
        <v>279</v>
      </c>
      <c r="D87" s="12"/>
      <c r="E87" s="13">
        <v>174000</v>
      </c>
      <c r="F87" s="304">
        <f t="shared" si="1"/>
        <v>79278900</v>
      </c>
      <c r="G87" s="40" t="s">
        <v>229</v>
      </c>
    </row>
    <row r="88" spans="1:7" ht="16.5" x14ac:dyDescent="0.3">
      <c r="A88" s="38">
        <v>46035</v>
      </c>
      <c r="B88" s="8" t="s">
        <v>627</v>
      </c>
      <c r="C88" s="316" t="s">
        <v>280</v>
      </c>
      <c r="D88" s="22"/>
      <c r="E88" s="22">
        <v>4593400</v>
      </c>
      <c r="F88" s="304">
        <f t="shared" si="1"/>
        <v>74685500</v>
      </c>
      <c r="G88" s="40"/>
    </row>
    <row r="89" spans="1:7" ht="16.5" x14ac:dyDescent="0.3">
      <c r="A89" s="38">
        <v>46035</v>
      </c>
      <c r="B89" s="8" t="s">
        <v>628</v>
      </c>
      <c r="C89" s="316" t="s">
        <v>281</v>
      </c>
      <c r="D89" s="22"/>
      <c r="E89" s="22">
        <v>713200</v>
      </c>
      <c r="F89" s="304">
        <f t="shared" si="1"/>
        <v>73972300</v>
      </c>
      <c r="G89" s="40"/>
    </row>
    <row r="90" spans="1:7" ht="16.5" x14ac:dyDescent="0.3">
      <c r="A90" s="38">
        <v>46035</v>
      </c>
      <c r="B90" s="8" t="s">
        <v>629</v>
      </c>
      <c r="C90" s="20" t="s">
        <v>282</v>
      </c>
      <c r="D90" s="22"/>
      <c r="E90" s="22">
        <v>1330900</v>
      </c>
      <c r="F90" s="304">
        <f t="shared" si="1"/>
        <v>72641400</v>
      </c>
      <c r="G90" s="40"/>
    </row>
    <row r="91" spans="1:7" ht="16.5" x14ac:dyDescent="0.3">
      <c r="A91" s="38">
        <v>46035</v>
      </c>
      <c r="B91" s="8" t="s">
        <v>630</v>
      </c>
      <c r="C91" s="15" t="s">
        <v>283</v>
      </c>
      <c r="D91" s="22"/>
      <c r="E91" s="22">
        <v>950000</v>
      </c>
      <c r="F91" s="304">
        <f t="shared" si="1"/>
        <v>71691400</v>
      </c>
      <c r="G91" s="40"/>
    </row>
    <row r="92" spans="1:7" ht="16.5" x14ac:dyDescent="0.3">
      <c r="A92" s="38">
        <v>46035</v>
      </c>
      <c r="B92" s="8" t="s">
        <v>631</v>
      </c>
      <c r="C92" s="20" t="s">
        <v>284</v>
      </c>
      <c r="D92" s="22"/>
      <c r="E92" s="22">
        <v>1335900</v>
      </c>
      <c r="F92" s="304">
        <f t="shared" si="1"/>
        <v>70355500</v>
      </c>
      <c r="G92" s="40"/>
    </row>
    <row r="93" spans="1:7" ht="16.5" x14ac:dyDescent="0.3">
      <c r="A93" s="38">
        <v>46035</v>
      </c>
      <c r="B93" s="8" t="s">
        <v>632</v>
      </c>
      <c r="C93" s="20" t="s">
        <v>322</v>
      </c>
      <c r="D93" s="22"/>
      <c r="E93" s="22">
        <v>3100000</v>
      </c>
      <c r="F93" s="304">
        <f t="shared" si="1"/>
        <v>67255500</v>
      </c>
      <c r="G93" s="40" t="s">
        <v>296</v>
      </c>
    </row>
    <row r="94" spans="1:7" ht="16.5" x14ac:dyDescent="0.3">
      <c r="A94" s="38">
        <v>46035</v>
      </c>
      <c r="B94" s="8" t="s">
        <v>633</v>
      </c>
      <c r="C94" s="20" t="s">
        <v>285</v>
      </c>
      <c r="D94" s="22"/>
      <c r="E94" s="22">
        <v>500000</v>
      </c>
      <c r="F94" s="304">
        <f t="shared" si="1"/>
        <v>66755500</v>
      </c>
      <c r="G94" s="40"/>
    </row>
    <row r="95" spans="1:7" ht="16.5" x14ac:dyDescent="0.3">
      <c r="A95" s="38">
        <v>46035</v>
      </c>
      <c r="B95" s="8" t="s">
        <v>634</v>
      </c>
      <c r="C95" s="19" t="s">
        <v>323</v>
      </c>
      <c r="D95" s="303"/>
      <c r="E95" s="303">
        <v>100000</v>
      </c>
      <c r="F95" s="304">
        <f t="shared" si="1"/>
        <v>66655500</v>
      </c>
      <c r="G95" s="40" t="s">
        <v>304</v>
      </c>
    </row>
    <row r="96" spans="1:7" ht="16.5" x14ac:dyDescent="0.3">
      <c r="A96" s="38">
        <v>46035</v>
      </c>
      <c r="B96" s="8" t="s">
        <v>635</v>
      </c>
      <c r="C96" s="19" t="s">
        <v>286</v>
      </c>
      <c r="D96" s="303"/>
      <c r="E96" s="303">
        <v>320000</v>
      </c>
      <c r="F96" s="304">
        <f t="shared" si="1"/>
        <v>66335500</v>
      </c>
      <c r="G96" s="40"/>
    </row>
    <row r="97" spans="1:7" ht="16.5" x14ac:dyDescent="0.3">
      <c r="A97" s="38">
        <v>46035</v>
      </c>
      <c r="B97" s="8" t="s">
        <v>636</v>
      </c>
      <c r="C97" s="19" t="s">
        <v>324</v>
      </c>
      <c r="D97" s="303"/>
      <c r="E97" s="303">
        <v>100000</v>
      </c>
      <c r="F97" s="304">
        <f t="shared" si="1"/>
        <v>66235500</v>
      </c>
      <c r="G97" s="40" t="s">
        <v>304</v>
      </c>
    </row>
    <row r="98" spans="1:7" ht="16.5" x14ac:dyDescent="0.3">
      <c r="A98" s="38">
        <v>46035</v>
      </c>
      <c r="B98" s="8" t="s">
        <v>637</v>
      </c>
      <c r="C98" s="19" t="s">
        <v>325</v>
      </c>
      <c r="D98" s="303"/>
      <c r="E98" s="303">
        <v>100000</v>
      </c>
      <c r="F98" s="304">
        <f t="shared" si="1"/>
        <v>66135500</v>
      </c>
      <c r="G98" s="40" t="s">
        <v>304</v>
      </c>
    </row>
    <row r="99" spans="1:7" ht="16.5" x14ac:dyDescent="0.3">
      <c r="A99" s="38">
        <v>46035</v>
      </c>
      <c r="B99" s="8" t="s">
        <v>638</v>
      </c>
      <c r="C99" s="331" t="s">
        <v>287</v>
      </c>
      <c r="D99" s="332"/>
      <c r="E99" s="332">
        <v>500000</v>
      </c>
      <c r="F99" s="304">
        <f t="shared" si="1"/>
        <v>65635500</v>
      </c>
      <c r="G99" s="40" t="s">
        <v>289</v>
      </c>
    </row>
    <row r="100" spans="1:7" ht="16.5" x14ac:dyDescent="0.3">
      <c r="A100" s="38">
        <v>46035</v>
      </c>
      <c r="B100" s="8" t="s">
        <v>639</v>
      </c>
      <c r="C100" s="103" t="s">
        <v>288</v>
      </c>
      <c r="D100" s="317"/>
      <c r="E100" s="317">
        <v>500000</v>
      </c>
      <c r="F100" s="304">
        <f t="shared" si="1"/>
        <v>65135500</v>
      </c>
      <c r="G100" s="40"/>
    </row>
    <row r="101" spans="1:7" ht="16.5" x14ac:dyDescent="0.3">
      <c r="A101" s="38">
        <v>46035</v>
      </c>
      <c r="B101" s="8" t="s">
        <v>640</v>
      </c>
      <c r="C101" s="20" t="s">
        <v>668</v>
      </c>
      <c r="D101" s="22"/>
      <c r="E101" s="22">
        <v>1230300</v>
      </c>
      <c r="F101" s="304">
        <f t="shared" si="1"/>
        <v>63905200</v>
      </c>
      <c r="G101" s="40" t="s">
        <v>289</v>
      </c>
    </row>
    <row r="102" spans="1:7" ht="16.5" x14ac:dyDescent="0.3">
      <c r="A102" s="38">
        <v>46035</v>
      </c>
      <c r="B102" s="8" t="s">
        <v>641</v>
      </c>
      <c r="C102" s="39" t="s">
        <v>291</v>
      </c>
      <c r="D102" s="12">
        <v>3185000</v>
      </c>
      <c r="E102" s="13"/>
      <c r="F102" s="304">
        <f t="shared" si="1"/>
        <v>67090200</v>
      </c>
      <c r="G102" s="40"/>
    </row>
    <row r="103" spans="1:7" ht="16.5" x14ac:dyDescent="0.3">
      <c r="A103" s="38">
        <v>46035</v>
      </c>
      <c r="B103" s="8" t="s">
        <v>642</v>
      </c>
      <c r="C103" s="319" t="s">
        <v>292</v>
      </c>
      <c r="D103" s="215">
        <v>7735940</v>
      </c>
      <c r="E103" s="215"/>
      <c r="F103" s="304">
        <f t="shared" si="1"/>
        <v>74826140</v>
      </c>
      <c r="G103" s="40"/>
    </row>
    <row r="104" spans="1:7" ht="16.5" x14ac:dyDescent="0.3">
      <c r="A104" s="38">
        <v>46035</v>
      </c>
      <c r="B104" s="8" t="s">
        <v>643</v>
      </c>
      <c r="C104" s="20" t="s">
        <v>293</v>
      </c>
      <c r="D104" s="22"/>
      <c r="E104" s="22">
        <v>10920940</v>
      </c>
      <c r="F104" s="304">
        <f t="shared" si="1"/>
        <v>63905200</v>
      </c>
      <c r="G104" s="40"/>
    </row>
    <row r="105" spans="1:7" ht="16.5" x14ac:dyDescent="0.3">
      <c r="A105" s="38">
        <v>46035</v>
      </c>
      <c r="B105" s="35" t="s">
        <v>644</v>
      </c>
      <c r="C105" s="20" t="s">
        <v>294</v>
      </c>
      <c r="D105" s="22"/>
      <c r="E105" s="22">
        <v>248000</v>
      </c>
      <c r="F105" s="304">
        <f t="shared" si="1"/>
        <v>63657200</v>
      </c>
      <c r="G105" s="40"/>
    </row>
    <row r="106" spans="1:7" ht="16.5" x14ac:dyDescent="0.3">
      <c r="A106" s="38">
        <v>46036</v>
      </c>
      <c r="B106" s="35" t="s">
        <v>914</v>
      </c>
      <c r="C106" s="20" t="s">
        <v>378</v>
      </c>
      <c r="D106" s="22"/>
      <c r="E106" s="22">
        <v>4520700</v>
      </c>
      <c r="F106" s="304">
        <f t="shared" si="1"/>
        <v>59136500</v>
      </c>
      <c r="G106" s="40" t="s">
        <v>379</v>
      </c>
    </row>
    <row r="107" spans="1:7" ht="16.5" x14ac:dyDescent="0.3">
      <c r="A107" s="38">
        <v>46036</v>
      </c>
      <c r="B107" s="35" t="s">
        <v>915</v>
      </c>
      <c r="C107" s="20" t="s">
        <v>328</v>
      </c>
      <c r="D107" s="22"/>
      <c r="E107" s="22">
        <v>175000</v>
      </c>
      <c r="F107" s="304">
        <f t="shared" si="1"/>
        <v>58961500</v>
      </c>
      <c r="G107" s="40"/>
    </row>
    <row r="108" spans="1:7" ht="16.5" x14ac:dyDescent="0.3">
      <c r="A108" s="38">
        <v>46036</v>
      </c>
      <c r="B108" s="8" t="s">
        <v>916</v>
      </c>
      <c r="C108" s="19" t="s">
        <v>331</v>
      </c>
      <c r="D108" s="303"/>
      <c r="E108" s="303">
        <v>100000</v>
      </c>
      <c r="F108" s="304">
        <f t="shared" si="1"/>
        <v>58861500</v>
      </c>
      <c r="G108" s="40" t="s">
        <v>304</v>
      </c>
    </row>
    <row r="109" spans="1:7" ht="16.5" x14ac:dyDescent="0.3">
      <c r="A109" s="38">
        <v>46036</v>
      </c>
      <c r="B109" s="8" t="s">
        <v>917</v>
      </c>
      <c r="C109" s="19" t="s">
        <v>332</v>
      </c>
      <c r="D109" s="303"/>
      <c r="E109" s="303">
        <v>100000</v>
      </c>
      <c r="F109" s="304">
        <f t="shared" si="1"/>
        <v>58761500</v>
      </c>
      <c r="G109" s="40" t="s">
        <v>304</v>
      </c>
    </row>
    <row r="110" spans="1:7" ht="16.5" x14ac:dyDescent="0.3">
      <c r="A110" s="38">
        <v>46036</v>
      </c>
      <c r="B110" s="8" t="s">
        <v>918</v>
      </c>
      <c r="C110" s="19" t="s">
        <v>329</v>
      </c>
      <c r="D110" s="303"/>
      <c r="E110" s="303">
        <v>100000</v>
      </c>
      <c r="F110" s="304">
        <f t="shared" si="1"/>
        <v>58661500</v>
      </c>
      <c r="G110" s="40" t="s">
        <v>304</v>
      </c>
    </row>
    <row r="111" spans="1:7" ht="16.5" x14ac:dyDescent="0.3">
      <c r="A111" s="38">
        <v>46036</v>
      </c>
      <c r="B111" s="8" t="s">
        <v>919</v>
      </c>
      <c r="C111" s="19" t="s">
        <v>330</v>
      </c>
      <c r="D111" s="303"/>
      <c r="E111" s="303">
        <v>100000</v>
      </c>
      <c r="F111" s="304">
        <f t="shared" si="1"/>
        <v>58561500</v>
      </c>
      <c r="G111" s="40" t="s">
        <v>304</v>
      </c>
    </row>
    <row r="112" spans="1:7" ht="16.5" x14ac:dyDescent="0.3">
      <c r="A112" s="38">
        <v>46036</v>
      </c>
      <c r="B112" s="8" t="s">
        <v>920</v>
      </c>
      <c r="C112" s="103" t="s">
        <v>333</v>
      </c>
      <c r="D112" s="317"/>
      <c r="E112" s="317">
        <v>200000</v>
      </c>
      <c r="F112" s="304">
        <f t="shared" si="1"/>
        <v>58361500</v>
      </c>
      <c r="G112" s="40"/>
    </row>
    <row r="113" spans="1:7" ht="16.5" x14ac:dyDescent="0.3">
      <c r="A113" s="38">
        <v>46036</v>
      </c>
      <c r="B113" s="8" t="s">
        <v>921</v>
      </c>
      <c r="C113" s="103" t="s">
        <v>334</v>
      </c>
      <c r="D113" s="317"/>
      <c r="E113" s="317">
        <v>3000000</v>
      </c>
      <c r="F113" s="304">
        <f t="shared" si="1"/>
        <v>55361500</v>
      </c>
      <c r="G113" s="40"/>
    </row>
    <row r="114" spans="1:7" ht="16.5" x14ac:dyDescent="0.3">
      <c r="A114" s="38">
        <v>46036</v>
      </c>
      <c r="B114" s="8" t="s">
        <v>922</v>
      </c>
      <c r="C114" s="20" t="s">
        <v>335</v>
      </c>
      <c r="D114" s="22"/>
      <c r="E114" s="22">
        <v>180000</v>
      </c>
      <c r="F114" s="304">
        <f t="shared" si="1"/>
        <v>55181500</v>
      </c>
      <c r="G114" s="40"/>
    </row>
    <row r="115" spans="1:7" ht="16.5" x14ac:dyDescent="0.3">
      <c r="A115" s="38">
        <v>46036</v>
      </c>
      <c r="B115" s="8" t="s">
        <v>923</v>
      </c>
      <c r="C115" s="20" t="s">
        <v>444</v>
      </c>
      <c r="D115" s="22"/>
      <c r="E115" s="22">
        <v>237500</v>
      </c>
      <c r="F115" s="304">
        <f t="shared" si="1"/>
        <v>54944000</v>
      </c>
      <c r="G115" s="40" t="s">
        <v>445</v>
      </c>
    </row>
    <row r="116" spans="1:7" ht="16.5" x14ac:dyDescent="0.3">
      <c r="A116" s="38">
        <v>46036</v>
      </c>
      <c r="B116" s="8" t="s">
        <v>924</v>
      </c>
      <c r="C116" s="20" t="s">
        <v>336</v>
      </c>
      <c r="D116" s="22"/>
      <c r="E116" s="22">
        <v>1485000</v>
      </c>
      <c r="F116" s="304">
        <f t="shared" si="1"/>
        <v>53459000</v>
      </c>
      <c r="G116" s="40"/>
    </row>
    <row r="117" spans="1:7" ht="16.5" x14ac:dyDescent="0.3">
      <c r="A117" s="38">
        <v>46037</v>
      </c>
      <c r="B117" s="8" t="s">
        <v>925</v>
      </c>
      <c r="C117" s="19" t="s">
        <v>337</v>
      </c>
      <c r="D117" s="303"/>
      <c r="E117" s="303">
        <v>100000</v>
      </c>
      <c r="F117" s="304">
        <f t="shared" si="1"/>
        <v>53359000</v>
      </c>
      <c r="G117" s="40" t="s">
        <v>304</v>
      </c>
    </row>
    <row r="118" spans="1:7" ht="16.5" x14ac:dyDescent="0.3">
      <c r="A118" s="38">
        <v>46037</v>
      </c>
      <c r="B118" s="8" t="s">
        <v>926</v>
      </c>
      <c r="C118" s="19" t="s">
        <v>338</v>
      </c>
      <c r="D118" s="303"/>
      <c r="E118" s="303">
        <v>100000</v>
      </c>
      <c r="F118" s="304">
        <f t="shared" si="1"/>
        <v>53259000</v>
      </c>
      <c r="G118" s="40" t="s">
        <v>304</v>
      </c>
    </row>
    <row r="119" spans="1:7" ht="16.5" x14ac:dyDescent="0.3">
      <c r="A119" s="38">
        <v>46037</v>
      </c>
      <c r="B119" s="8" t="s">
        <v>927</v>
      </c>
      <c r="C119" s="19" t="s">
        <v>339</v>
      </c>
      <c r="D119" s="303"/>
      <c r="E119" s="303">
        <v>100000</v>
      </c>
      <c r="F119" s="304">
        <f t="shared" si="1"/>
        <v>53159000</v>
      </c>
      <c r="G119" s="40" t="s">
        <v>304</v>
      </c>
    </row>
    <row r="120" spans="1:7" ht="16.5" x14ac:dyDescent="0.3">
      <c r="A120" s="38">
        <v>46037</v>
      </c>
      <c r="B120" s="8" t="s">
        <v>928</v>
      </c>
      <c r="C120" s="19" t="s">
        <v>331</v>
      </c>
      <c r="D120" s="303"/>
      <c r="E120" s="303">
        <v>80000</v>
      </c>
      <c r="F120" s="304">
        <f t="shared" si="1"/>
        <v>53079000</v>
      </c>
      <c r="G120" s="40" t="s">
        <v>304</v>
      </c>
    </row>
    <row r="121" spans="1:7" ht="16.5" x14ac:dyDescent="0.3">
      <c r="A121" s="38">
        <v>46037</v>
      </c>
      <c r="B121" s="8" t="s">
        <v>929</v>
      </c>
      <c r="C121" s="19" t="s">
        <v>340</v>
      </c>
      <c r="D121" s="303"/>
      <c r="E121" s="303">
        <v>80000</v>
      </c>
      <c r="F121" s="304">
        <f t="shared" si="1"/>
        <v>52999000</v>
      </c>
      <c r="G121" s="40" t="s">
        <v>304</v>
      </c>
    </row>
    <row r="122" spans="1:7" ht="16.5" x14ac:dyDescent="0.3">
      <c r="A122" s="38">
        <v>46037</v>
      </c>
      <c r="B122" s="8" t="s">
        <v>930</v>
      </c>
      <c r="C122" s="19" t="s">
        <v>341</v>
      </c>
      <c r="D122" s="303"/>
      <c r="E122" s="303">
        <v>80000</v>
      </c>
      <c r="F122" s="304">
        <f t="shared" si="1"/>
        <v>52919000</v>
      </c>
      <c r="G122" s="40" t="s">
        <v>304</v>
      </c>
    </row>
    <row r="123" spans="1:7" ht="16.5" x14ac:dyDescent="0.3">
      <c r="A123" s="38">
        <v>46037</v>
      </c>
      <c r="B123" s="8" t="s">
        <v>931</v>
      </c>
      <c r="C123" s="19" t="s">
        <v>332</v>
      </c>
      <c r="D123" s="303"/>
      <c r="E123" s="303">
        <v>80000</v>
      </c>
      <c r="F123" s="304">
        <f t="shared" si="1"/>
        <v>52839000</v>
      </c>
      <c r="G123" s="40" t="s">
        <v>304</v>
      </c>
    </row>
    <row r="124" spans="1:7" ht="16.5" x14ac:dyDescent="0.3">
      <c r="A124" s="38">
        <v>46037</v>
      </c>
      <c r="B124" s="8" t="s">
        <v>932</v>
      </c>
      <c r="C124" s="19" t="s">
        <v>339</v>
      </c>
      <c r="D124" s="303"/>
      <c r="E124" s="303">
        <v>80000</v>
      </c>
      <c r="F124" s="304">
        <f t="shared" si="1"/>
        <v>52759000</v>
      </c>
      <c r="G124" s="40" t="s">
        <v>304</v>
      </c>
    </row>
    <row r="125" spans="1:7" ht="16.5" x14ac:dyDescent="0.3">
      <c r="A125" s="38">
        <v>46037</v>
      </c>
      <c r="B125" s="8" t="s">
        <v>933</v>
      </c>
      <c r="C125" s="19" t="s">
        <v>342</v>
      </c>
      <c r="D125" s="303"/>
      <c r="E125" s="303">
        <v>40000</v>
      </c>
      <c r="F125" s="304">
        <f t="shared" si="1"/>
        <v>52719000</v>
      </c>
      <c r="G125" s="40"/>
    </row>
    <row r="126" spans="1:7" ht="16.5" x14ac:dyDescent="0.3">
      <c r="A126" s="38">
        <v>46037</v>
      </c>
      <c r="B126" s="8" t="s">
        <v>934</v>
      </c>
      <c r="C126" s="19" t="s">
        <v>446</v>
      </c>
      <c r="D126" s="303"/>
      <c r="E126" s="303">
        <v>100000</v>
      </c>
      <c r="F126" s="304">
        <f t="shared" si="1"/>
        <v>52619000</v>
      </c>
      <c r="G126" s="40" t="s">
        <v>198</v>
      </c>
    </row>
    <row r="127" spans="1:7" ht="16.5" x14ac:dyDescent="0.3">
      <c r="A127" s="38">
        <v>46037</v>
      </c>
      <c r="B127" s="8" t="s">
        <v>935</v>
      </c>
      <c r="C127" s="19" t="s">
        <v>447</v>
      </c>
      <c r="D127" s="303"/>
      <c r="E127" s="303">
        <v>100000</v>
      </c>
      <c r="F127" s="304">
        <f t="shared" si="1"/>
        <v>52519000</v>
      </c>
      <c r="G127" s="40" t="s">
        <v>198</v>
      </c>
    </row>
    <row r="128" spans="1:7" ht="16.5" x14ac:dyDescent="0.3">
      <c r="A128" s="38">
        <v>46037</v>
      </c>
      <c r="B128" s="8" t="s">
        <v>936</v>
      </c>
      <c r="C128" s="20" t="s">
        <v>343</v>
      </c>
      <c r="D128" s="22"/>
      <c r="E128" s="22">
        <v>134000</v>
      </c>
      <c r="F128" s="304">
        <f t="shared" si="1"/>
        <v>52385000</v>
      </c>
      <c r="G128" s="40"/>
    </row>
    <row r="129" spans="1:7" ht="16.5" x14ac:dyDescent="0.3">
      <c r="A129" s="38">
        <v>46037</v>
      </c>
      <c r="B129" s="8" t="s">
        <v>937</v>
      </c>
      <c r="C129" s="20" t="s">
        <v>344</v>
      </c>
      <c r="D129" s="22"/>
      <c r="E129" s="22">
        <v>30000</v>
      </c>
      <c r="F129" s="304">
        <f t="shared" si="1"/>
        <v>52355000</v>
      </c>
      <c r="G129" s="40" t="s">
        <v>304</v>
      </c>
    </row>
    <row r="130" spans="1:7" ht="16.5" x14ac:dyDescent="0.3">
      <c r="A130" s="38">
        <v>46037</v>
      </c>
      <c r="B130" s="8" t="s">
        <v>938</v>
      </c>
      <c r="C130" s="20" t="s">
        <v>245</v>
      </c>
      <c r="D130" s="22"/>
      <c r="E130" s="22">
        <v>198000</v>
      </c>
      <c r="F130" s="304">
        <f t="shared" si="1"/>
        <v>52157000</v>
      </c>
      <c r="G130" s="40"/>
    </row>
    <row r="131" spans="1:7" ht="16.5" x14ac:dyDescent="0.3">
      <c r="A131" s="38">
        <v>46037</v>
      </c>
      <c r="B131" s="8" t="s">
        <v>939</v>
      </c>
      <c r="C131" s="20" t="s">
        <v>345</v>
      </c>
      <c r="D131" s="22"/>
      <c r="E131" s="22">
        <v>51900</v>
      </c>
      <c r="F131" s="304">
        <f t="shared" si="1"/>
        <v>52105100</v>
      </c>
      <c r="G131" s="40"/>
    </row>
    <row r="132" spans="1:7" ht="16.5" x14ac:dyDescent="0.3">
      <c r="A132" s="38">
        <v>46037</v>
      </c>
      <c r="B132" s="8" t="s">
        <v>730</v>
      </c>
      <c r="C132" s="20" t="s">
        <v>731</v>
      </c>
      <c r="D132" s="22"/>
      <c r="E132" s="22">
        <v>30700</v>
      </c>
      <c r="F132" s="304">
        <f t="shared" si="1"/>
        <v>52074400</v>
      </c>
      <c r="G132" s="40"/>
    </row>
    <row r="133" spans="1:7" ht="16.5" x14ac:dyDescent="0.3">
      <c r="A133" s="38">
        <v>46041</v>
      </c>
      <c r="B133" s="8" t="s">
        <v>940</v>
      </c>
      <c r="C133" s="15" t="s">
        <v>368</v>
      </c>
      <c r="D133" s="22"/>
      <c r="E133" s="22">
        <v>570000</v>
      </c>
      <c r="F133" s="304">
        <f t="shared" si="1"/>
        <v>51504400</v>
      </c>
      <c r="G133" s="40"/>
    </row>
    <row r="134" spans="1:7" ht="16.5" x14ac:dyDescent="0.3">
      <c r="A134" s="38">
        <v>46041</v>
      </c>
      <c r="B134" s="8" t="s">
        <v>941</v>
      </c>
      <c r="C134" s="103" t="s">
        <v>258</v>
      </c>
      <c r="D134" s="317"/>
      <c r="E134" s="317">
        <v>500000</v>
      </c>
      <c r="F134" s="304">
        <f t="shared" ref="F134:F197" si="2">F133+D134-E134</f>
        <v>51004400</v>
      </c>
      <c r="G134" s="40"/>
    </row>
    <row r="135" spans="1:7" ht="16.5" x14ac:dyDescent="0.3">
      <c r="A135" s="38">
        <v>46041</v>
      </c>
      <c r="B135" s="8" t="s">
        <v>942</v>
      </c>
      <c r="C135" s="103" t="s">
        <v>369</v>
      </c>
      <c r="D135" s="317"/>
      <c r="E135" s="317">
        <v>2000000</v>
      </c>
      <c r="F135" s="304">
        <f t="shared" si="2"/>
        <v>49004400</v>
      </c>
      <c r="G135" s="40"/>
    </row>
    <row r="136" spans="1:7" ht="16.5" x14ac:dyDescent="0.3">
      <c r="A136" s="38">
        <v>46041</v>
      </c>
      <c r="B136" s="8" t="s">
        <v>943</v>
      </c>
      <c r="C136" s="103" t="s">
        <v>206</v>
      </c>
      <c r="D136" s="317"/>
      <c r="E136" s="317">
        <v>500000</v>
      </c>
      <c r="F136" s="304">
        <f t="shared" si="2"/>
        <v>48504400</v>
      </c>
      <c r="G136" s="40"/>
    </row>
    <row r="137" spans="1:7" ht="16.5" x14ac:dyDescent="0.3">
      <c r="A137" s="38">
        <v>46041</v>
      </c>
      <c r="B137" s="8" t="s">
        <v>944</v>
      </c>
      <c r="C137" s="20" t="s">
        <v>370</v>
      </c>
      <c r="D137" s="22"/>
      <c r="E137" s="22">
        <v>600000</v>
      </c>
      <c r="F137" s="304">
        <f t="shared" si="2"/>
        <v>47904400</v>
      </c>
      <c r="G137" s="40"/>
    </row>
    <row r="138" spans="1:7" ht="66" x14ac:dyDescent="0.3">
      <c r="A138" s="38">
        <v>46041</v>
      </c>
      <c r="B138" s="8" t="s">
        <v>945</v>
      </c>
      <c r="C138" s="20" t="s">
        <v>371</v>
      </c>
      <c r="D138" s="22"/>
      <c r="E138" s="22">
        <v>58000</v>
      </c>
      <c r="F138" s="304">
        <f t="shared" si="2"/>
        <v>47846400</v>
      </c>
      <c r="G138" s="263" t="s">
        <v>374</v>
      </c>
    </row>
    <row r="139" spans="1:7" ht="16.5" x14ac:dyDescent="0.3">
      <c r="A139" s="38">
        <v>46041</v>
      </c>
      <c r="B139" s="8" t="s">
        <v>946</v>
      </c>
      <c r="C139" s="20" t="s">
        <v>372</v>
      </c>
      <c r="D139" s="22"/>
      <c r="E139" s="22">
        <v>40000</v>
      </c>
      <c r="F139" s="304">
        <f t="shared" si="2"/>
        <v>47806400</v>
      </c>
      <c r="G139" s="40" t="s">
        <v>373</v>
      </c>
    </row>
    <row r="140" spans="1:7" ht="16.5" x14ac:dyDescent="0.3">
      <c r="A140" s="38">
        <v>46042</v>
      </c>
      <c r="B140" s="8" t="s">
        <v>947</v>
      </c>
      <c r="C140" s="20" t="s">
        <v>384</v>
      </c>
      <c r="D140" s="12">
        <v>30858104</v>
      </c>
      <c r="E140" s="12"/>
      <c r="F140" s="304">
        <f t="shared" si="2"/>
        <v>78664504</v>
      </c>
      <c r="G140" s="40"/>
    </row>
    <row r="141" spans="1:7" ht="16.5" x14ac:dyDescent="0.3">
      <c r="A141" s="38">
        <v>46042</v>
      </c>
      <c r="B141" s="8" t="s">
        <v>948</v>
      </c>
      <c r="C141" s="20" t="s">
        <v>385</v>
      </c>
      <c r="D141" s="12">
        <v>315144</v>
      </c>
      <c r="E141" s="12"/>
      <c r="F141" s="304">
        <f t="shared" si="2"/>
        <v>78979648</v>
      </c>
      <c r="G141" s="40"/>
    </row>
    <row r="142" spans="1:7" ht="49.5" x14ac:dyDescent="0.3">
      <c r="A142" s="38">
        <v>46042</v>
      </c>
      <c r="B142" s="8" t="s">
        <v>949</v>
      </c>
      <c r="C142" s="108" t="s">
        <v>386</v>
      </c>
      <c r="D142" s="12"/>
      <c r="E142" s="12">
        <v>31173248</v>
      </c>
      <c r="F142" s="304">
        <f t="shared" si="2"/>
        <v>47806400</v>
      </c>
      <c r="G142" s="263" t="s">
        <v>387</v>
      </c>
    </row>
    <row r="143" spans="1:7" ht="16.5" x14ac:dyDescent="0.3">
      <c r="A143" s="38">
        <v>46042</v>
      </c>
      <c r="B143" s="8" t="s">
        <v>950</v>
      </c>
      <c r="C143" s="103" t="s">
        <v>182</v>
      </c>
      <c r="D143" s="17"/>
      <c r="E143" s="17">
        <v>3000000</v>
      </c>
      <c r="F143" s="304">
        <f t="shared" si="2"/>
        <v>44806400</v>
      </c>
      <c r="G143" s="40"/>
    </row>
    <row r="144" spans="1:7" ht="16.5" x14ac:dyDescent="0.3">
      <c r="A144" s="38">
        <v>46042</v>
      </c>
      <c r="B144" s="8" t="s">
        <v>951</v>
      </c>
      <c r="C144" s="20" t="s">
        <v>388</v>
      </c>
      <c r="D144" s="12"/>
      <c r="E144" s="12">
        <v>40000</v>
      </c>
      <c r="F144" s="304">
        <f t="shared" si="2"/>
        <v>44766400</v>
      </c>
      <c r="G144" s="40"/>
    </row>
    <row r="145" spans="1:7" ht="16.5" x14ac:dyDescent="0.3">
      <c r="A145" s="38">
        <v>46042</v>
      </c>
      <c r="B145" s="8" t="s">
        <v>952</v>
      </c>
      <c r="C145" s="20" t="s">
        <v>389</v>
      </c>
      <c r="D145" s="12"/>
      <c r="E145" s="12">
        <v>213000</v>
      </c>
      <c r="F145" s="304">
        <f t="shared" si="2"/>
        <v>44553400</v>
      </c>
      <c r="G145" s="40"/>
    </row>
    <row r="146" spans="1:7" ht="16.5" x14ac:dyDescent="0.3">
      <c r="A146" s="38">
        <v>46042</v>
      </c>
      <c r="B146" s="8" t="s">
        <v>953</v>
      </c>
      <c r="C146" s="20" t="s">
        <v>390</v>
      </c>
      <c r="D146" s="12"/>
      <c r="E146" s="12">
        <v>150000</v>
      </c>
      <c r="F146" s="304">
        <f t="shared" si="2"/>
        <v>44403400</v>
      </c>
      <c r="G146" s="40"/>
    </row>
    <row r="147" spans="1:7" ht="16.5" x14ac:dyDescent="0.3">
      <c r="A147" s="38">
        <v>46042</v>
      </c>
      <c r="B147" s="8" t="s">
        <v>954</v>
      </c>
      <c r="C147" s="20" t="s">
        <v>391</v>
      </c>
      <c r="D147" s="12">
        <v>190000</v>
      </c>
      <c r="E147" s="12"/>
      <c r="F147" s="304">
        <f t="shared" si="2"/>
        <v>44593400</v>
      </c>
      <c r="G147" s="40"/>
    </row>
    <row r="148" spans="1:7" ht="16.5" x14ac:dyDescent="0.3">
      <c r="A148" s="38">
        <v>46043</v>
      </c>
      <c r="B148" s="8" t="s">
        <v>955</v>
      </c>
      <c r="C148" s="20" t="s">
        <v>203</v>
      </c>
      <c r="D148" s="12">
        <v>500000</v>
      </c>
      <c r="E148" s="12"/>
      <c r="F148" s="304">
        <f t="shared" si="2"/>
        <v>45093400</v>
      </c>
      <c r="G148" s="40"/>
    </row>
    <row r="149" spans="1:7" ht="49.5" x14ac:dyDescent="0.3">
      <c r="A149" s="38">
        <v>46043</v>
      </c>
      <c r="B149" s="8" t="s">
        <v>956</v>
      </c>
      <c r="C149" s="108" t="s">
        <v>458</v>
      </c>
      <c r="D149" s="12"/>
      <c r="E149" s="12">
        <v>519500</v>
      </c>
      <c r="F149" s="304">
        <f t="shared" si="2"/>
        <v>44573900</v>
      </c>
      <c r="G149" s="263" t="s">
        <v>459</v>
      </c>
    </row>
    <row r="150" spans="1:7" ht="16.5" x14ac:dyDescent="0.3">
      <c r="A150" s="38">
        <v>46043</v>
      </c>
      <c r="B150" s="8" t="s">
        <v>957</v>
      </c>
      <c r="C150" s="19" t="s">
        <v>448</v>
      </c>
      <c r="D150" s="307"/>
      <c r="E150" s="307">
        <v>120000</v>
      </c>
      <c r="F150" s="304">
        <f t="shared" si="2"/>
        <v>44453900</v>
      </c>
      <c r="G150" s="40" t="s">
        <v>304</v>
      </c>
    </row>
    <row r="151" spans="1:7" ht="16.5" x14ac:dyDescent="0.3">
      <c r="A151" s="38">
        <v>46043</v>
      </c>
      <c r="B151" s="8" t="s">
        <v>958</v>
      </c>
      <c r="C151" s="19" t="s">
        <v>449</v>
      </c>
      <c r="D151" s="307"/>
      <c r="E151" s="307">
        <v>120000</v>
      </c>
      <c r="F151" s="304">
        <f t="shared" si="2"/>
        <v>44333900</v>
      </c>
      <c r="G151" s="40" t="s">
        <v>304</v>
      </c>
    </row>
    <row r="152" spans="1:7" ht="16.5" x14ac:dyDescent="0.3">
      <c r="A152" s="38">
        <v>46043</v>
      </c>
      <c r="B152" s="8" t="s">
        <v>959</v>
      </c>
      <c r="C152" s="19" t="s">
        <v>450</v>
      </c>
      <c r="D152" s="307"/>
      <c r="E152" s="307">
        <v>120000</v>
      </c>
      <c r="F152" s="304">
        <f t="shared" si="2"/>
        <v>44213900</v>
      </c>
      <c r="G152" s="40" t="s">
        <v>304</v>
      </c>
    </row>
    <row r="153" spans="1:7" ht="16.5" x14ac:dyDescent="0.3">
      <c r="A153" s="38">
        <v>46043</v>
      </c>
      <c r="B153" s="8" t="s">
        <v>960</v>
      </c>
      <c r="C153" s="19" t="s">
        <v>451</v>
      </c>
      <c r="D153" s="307"/>
      <c r="E153" s="307">
        <v>120000</v>
      </c>
      <c r="F153" s="304">
        <f t="shared" si="2"/>
        <v>44093900</v>
      </c>
      <c r="G153" s="40" t="s">
        <v>304</v>
      </c>
    </row>
    <row r="154" spans="1:7" ht="16.5" x14ac:dyDescent="0.3">
      <c r="A154" s="38">
        <v>46043</v>
      </c>
      <c r="B154" s="8" t="s">
        <v>961</v>
      </c>
      <c r="C154" s="19" t="s">
        <v>417</v>
      </c>
      <c r="D154" s="307"/>
      <c r="E154" s="307">
        <v>40000</v>
      </c>
      <c r="F154" s="304">
        <f t="shared" si="2"/>
        <v>44053900</v>
      </c>
      <c r="G154" s="40"/>
    </row>
    <row r="155" spans="1:7" ht="16.5" x14ac:dyDescent="0.3">
      <c r="A155" s="38">
        <v>46043</v>
      </c>
      <c r="B155" s="8" t="s">
        <v>962</v>
      </c>
      <c r="C155" s="19" t="s">
        <v>454</v>
      </c>
      <c r="D155" s="307"/>
      <c r="E155" s="307">
        <v>400000</v>
      </c>
      <c r="F155" s="304">
        <f t="shared" si="2"/>
        <v>43653900</v>
      </c>
      <c r="G155" s="40" t="s">
        <v>455</v>
      </c>
    </row>
    <row r="156" spans="1:7" ht="16.5" x14ac:dyDescent="0.3">
      <c r="A156" s="38">
        <v>46043</v>
      </c>
      <c r="B156" s="8" t="s">
        <v>963</v>
      </c>
      <c r="C156" s="103" t="s">
        <v>418</v>
      </c>
      <c r="D156" s="17"/>
      <c r="E156" s="17">
        <v>1000000</v>
      </c>
      <c r="F156" s="304">
        <f t="shared" si="2"/>
        <v>42653900</v>
      </c>
      <c r="G156" s="40"/>
    </row>
    <row r="157" spans="1:7" ht="16.5" x14ac:dyDescent="0.3">
      <c r="A157" s="38">
        <v>46043</v>
      </c>
      <c r="B157" s="8" t="s">
        <v>964</v>
      </c>
      <c r="C157" s="20" t="s">
        <v>419</v>
      </c>
      <c r="D157" s="12"/>
      <c r="E157" s="12">
        <v>495000</v>
      </c>
      <c r="F157" s="304">
        <f t="shared" si="2"/>
        <v>42158900</v>
      </c>
      <c r="G157" s="40"/>
    </row>
    <row r="158" spans="1:7" ht="16.5" x14ac:dyDescent="0.3">
      <c r="A158" s="38">
        <v>46043</v>
      </c>
      <c r="B158" s="8" t="s">
        <v>965</v>
      </c>
      <c r="C158" s="20" t="s">
        <v>345</v>
      </c>
      <c r="D158" s="12"/>
      <c r="E158" s="12">
        <v>71200</v>
      </c>
      <c r="F158" s="304">
        <f t="shared" si="2"/>
        <v>42087700</v>
      </c>
      <c r="G158" s="40"/>
    </row>
    <row r="159" spans="1:7" ht="16.5" x14ac:dyDescent="0.3">
      <c r="A159" s="38">
        <v>46044</v>
      </c>
      <c r="B159" s="8" t="s">
        <v>966</v>
      </c>
      <c r="C159" s="20" t="s">
        <v>420</v>
      </c>
      <c r="D159" s="12"/>
      <c r="E159" s="12">
        <v>116500</v>
      </c>
      <c r="F159" s="304">
        <f t="shared" si="2"/>
        <v>41971200</v>
      </c>
      <c r="G159" s="40"/>
    </row>
    <row r="160" spans="1:7" ht="16.5" x14ac:dyDescent="0.3">
      <c r="A160" s="38">
        <v>46044</v>
      </c>
      <c r="B160" s="8" t="s">
        <v>967</v>
      </c>
      <c r="C160" s="20" t="s">
        <v>421</v>
      </c>
      <c r="D160" s="12"/>
      <c r="E160" s="12">
        <v>25000000</v>
      </c>
      <c r="F160" s="304">
        <f t="shared" si="2"/>
        <v>16971200</v>
      </c>
      <c r="G160" s="40"/>
    </row>
    <row r="161" spans="1:7" ht="16.5" x14ac:dyDescent="0.3">
      <c r="A161" s="38">
        <v>46044</v>
      </c>
      <c r="B161" s="8" t="s">
        <v>968</v>
      </c>
      <c r="C161" s="19" t="s">
        <v>456</v>
      </c>
      <c r="D161" s="307"/>
      <c r="E161" s="307">
        <v>200000</v>
      </c>
      <c r="F161" s="304">
        <f t="shared" si="2"/>
        <v>16771200</v>
      </c>
      <c r="G161" s="40" t="s">
        <v>455</v>
      </c>
    </row>
    <row r="162" spans="1:7" ht="16.5" x14ac:dyDescent="0.3">
      <c r="A162" s="38">
        <v>46045</v>
      </c>
      <c r="B162" s="8" t="s">
        <v>969</v>
      </c>
      <c r="C162" s="331" t="s">
        <v>422</v>
      </c>
      <c r="D162" s="328"/>
      <c r="E162" s="328">
        <v>1750000</v>
      </c>
      <c r="F162" s="304">
        <f t="shared" si="2"/>
        <v>15021200</v>
      </c>
      <c r="G162" s="40" t="s">
        <v>452</v>
      </c>
    </row>
    <row r="163" spans="1:7" ht="16.5" x14ac:dyDescent="0.3">
      <c r="A163" s="38">
        <v>46045</v>
      </c>
      <c r="B163" s="8" t="s">
        <v>970</v>
      </c>
      <c r="C163" s="331" t="s">
        <v>423</v>
      </c>
      <c r="D163" s="328"/>
      <c r="E163" s="328">
        <v>1750000</v>
      </c>
      <c r="F163" s="304">
        <f t="shared" si="2"/>
        <v>13271200</v>
      </c>
      <c r="G163" s="40" t="s">
        <v>453</v>
      </c>
    </row>
    <row r="164" spans="1:7" ht="16.5" x14ac:dyDescent="0.3">
      <c r="A164" s="38">
        <v>46045</v>
      </c>
      <c r="B164" s="8" t="s">
        <v>971</v>
      </c>
      <c r="C164" s="103" t="s">
        <v>424</v>
      </c>
      <c r="D164" s="17"/>
      <c r="E164" s="17">
        <v>2600000</v>
      </c>
      <c r="F164" s="304">
        <f t="shared" si="2"/>
        <v>10671200</v>
      </c>
      <c r="G164" s="40"/>
    </row>
    <row r="165" spans="1:7" ht="16.5" x14ac:dyDescent="0.3">
      <c r="A165" s="38">
        <v>46045</v>
      </c>
      <c r="B165" s="8" t="s">
        <v>972</v>
      </c>
      <c r="C165" s="20" t="s">
        <v>425</v>
      </c>
      <c r="D165" s="12"/>
      <c r="E165" s="12">
        <v>488000</v>
      </c>
      <c r="F165" s="304">
        <f t="shared" si="2"/>
        <v>10183200</v>
      </c>
      <c r="G165" s="40"/>
    </row>
    <row r="166" spans="1:7" ht="16.5" x14ac:dyDescent="0.3">
      <c r="A166" s="38">
        <v>46045</v>
      </c>
      <c r="B166" s="8" t="s">
        <v>973</v>
      </c>
      <c r="C166" s="20" t="s">
        <v>426</v>
      </c>
      <c r="D166" s="12"/>
      <c r="E166" s="12">
        <v>9000</v>
      </c>
      <c r="F166" s="304">
        <f t="shared" si="2"/>
        <v>10174200</v>
      </c>
      <c r="G166" s="40" t="s">
        <v>457</v>
      </c>
    </row>
    <row r="167" spans="1:7" ht="16.5" x14ac:dyDescent="0.3">
      <c r="A167" s="38">
        <v>46045</v>
      </c>
      <c r="B167" s="8" t="s">
        <v>974</v>
      </c>
      <c r="C167" s="20" t="s">
        <v>427</v>
      </c>
      <c r="D167" s="12"/>
      <c r="E167" s="12">
        <v>25000</v>
      </c>
      <c r="F167" s="304">
        <f t="shared" si="2"/>
        <v>10149200</v>
      </c>
      <c r="G167" s="40"/>
    </row>
    <row r="168" spans="1:7" ht="16.5" x14ac:dyDescent="0.3">
      <c r="A168" s="38">
        <v>46045</v>
      </c>
      <c r="B168" s="8" t="s">
        <v>975</v>
      </c>
      <c r="C168" s="20" t="s">
        <v>245</v>
      </c>
      <c r="D168" s="12"/>
      <c r="E168" s="12">
        <v>225000</v>
      </c>
      <c r="F168" s="304">
        <f t="shared" si="2"/>
        <v>9924200</v>
      </c>
      <c r="G168" s="40"/>
    </row>
    <row r="169" spans="1:7" ht="16.5" x14ac:dyDescent="0.3">
      <c r="A169" s="38">
        <v>46045</v>
      </c>
      <c r="B169" s="8" t="s">
        <v>976</v>
      </c>
      <c r="C169" s="103" t="s">
        <v>429</v>
      </c>
      <c r="D169" s="17"/>
      <c r="E169" s="17">
        <v>500000</v>
      </c>
      <c r="F169" s="304">
        <f t="shared" si="2"/>
        <v>9424200</v>
      </c>
      <c r="G169" s="40"/>
    </row>
    <row r="170" spans="1:7" ht="16.5" x14ac:dyDescent="0.3">
      <c r="A170" s="38">
        <v>46045</v>
      </c>
      <c r="B170" s="8" t="s">
        <v>977</v>
      </c>
      <c r="C170" s="103" t="s">
        <v>432</v>
      </c>
      <c r="D170" s="17"/>
      <c r="E170" s="17">
        <v>400000</v>
      </c>
      <c r="F170" s="304">
        <f t="shared" si="2"/>
        <v>9024200</v>
      </c>
      <c r="G170" s="40"/>
    </row>
    <row r="171" spans="1:7" ht="33" x14ac:dyDescent="0.3">
      <c r="A171" s="38">
        <v>46045</v>
      </c>
      <c r="B171" s="35" t="s">
        <v>978</v>
      </c>
      <c r="C171" s="108" t="s">
        <v>436</v>
      </c>
      <c r="D171" s="12"/>
      <c r="E171" s="12">
        <v>51000</v>
      </c>
      <c r="F171" s="304">
        <f t="shared" si="2"/>
        <v>8973200</v>
      </c>
      <c r="G171" s="40"/>
    </row>
    <row r="172" spans="1:7" ht="16.5" x14ac:dyDescent="0.3">
      <c r="A172" s="38">
        <v>46048</v>
      </c>
      <c r="B172" s="35" t="s">
        <v>979</v>
      </c>
      <c r="C172" s="14" t="s">
        <v>217</v>
      </c>
      <c r="D172" s="22">
        <v>100000000</v>
      </c>
      <c r="E172" s="12"/>
      <c r="F172" s="304">
        <f t="shared" si="2"/>
        <v>108973200</v>
      </c>
      <c r="G172" s="40"/>
    </row>
    <row r="173" spans="1:7" ht="16.5" x14ac:dyDescent="0.3">
      <c r="A173" s="38">
        <v>46048</v>
      </c>
      <c r="B173" s="35" t="s">
        <v>980</v>
      </c>
      <c r="C173" s="331" t="s">
        <v>437</v>
      </c>
      <c r="D173" s="328"/>
      <c r="E173" s="328">
        <v>1075600</v>
      </c>
      <c r="F173" s="304">
        <f t="shared" si="2"/>
        <v>107897600</v>
      </c>
      <c r="G173" s="40" t="s">
        <v>438</v>
      </c>
    </row>
    <row r="174" spans="1:7" ht="16.5" x14ac:dyDescent="0.3">
      <c r="A174" s="38">
        <v>46048</v>
      </c>
      <c r="B174" s="35" t="s">
        <v>981</v>
      </c>
      <c r="C174" s="331" t="s">
        <v>439</v>
      </c>
      <c r="D174" s="328"/>
      <c r="E174" s="328">
        <v>500000</v>
      </c>
      <c r="F174" s="304">
        <f t="shared" si="2"/>
        <v>107397600</v>
      </c>
      <c r="G174" s="40" t="s">
        <v>438</v>
      </c>
    </row>
    <row r="175" spans="1:7" ht="16.5" x14ac:dyDescent="0.3">
      <c r="A175" s="38">
        <v>46048</v>
      </c>
      <c r="B175" s="35" t="s">
        <v>982</v>
      </c>
      <c r="C175" s="103" t="s">
        <v>440</v>
      </c>
      <c r="D175" s="17"/>
      <c r="E175" s="17">
        <v>2000000</v>
      </c>
      <c r="F175" s="304">
        <f t="shared" si="2"/>
        <v>105397600</v>
      </c>
      <c r="G175" s="40"/>
    </row>
    <row r="176" spans="1:7" ht="16.5" x14ac:dyDescent="0.3">
      <c r="A176" s="38">
        <v>46048</v>
      </c>
      <c r="B176" s="8" t="s">
        <v>983</v>
      </c>
      <c r="C176" s="15" t="s">
        <v>441</v>
      </c>
      <c r="D176" s="12"/>
      <c r="E176" s="12">
        <v>760000</v>
      </c>
      <c r="F176" s="304">
        <f t="shared" si="2"/>
        <v>104637600</v>
      </c>
      <c r="G176" s="40"/>
    </row>
    <row r="177" spans="1:7" ht="16.5" x14ac:dyDescent="0.3">
      <c r="A177" s="38">
        <v>46048</v>
      </c>
      <c r="B177" s="8" t="s">
        <v>984</v>
      </c>
      <c r="C177" s="20" t="s">
        <v>219</v>
      </c>
      <c r="D177" s="12"/>
      <c r="E177" s="12">
        <v>499500</v>
      </c>
      <c r="F177" s="304">
        <f t="shared" si="2"/>
        <v>104138100</v>
      </c>
      <c r="G177" s="40"/>
    </row>
    <row r="178" spans="1:7" ht="16.5" x14ac:dyDescent="0.3">
      <c r="A178" s="38">
        <v>46048</v>
      </c>
      <c r="B178" s="8" t="s">
        <v>985</v>
      </c>
      <c r="C178" s="103" t="s">
        <v>442</v>
      </c>
      <c r="D178" s="17"/>
      <c r="E178" s="17">
        <v>2000000</v>
      </c>
      <c r="F178" s="304">
        <f t="shared" si="2"/>
        <v>102138100</v>
      </c>
      <c r="G178" s="40"/>
    </row>
    <row r="179" spans="1:7" ht="16.5" x14ac:dyDescent="0.3">
      <c r="A179" s="38">
        <v>46048</v>
      </c>
      <c r="B179" s="8" t="s">
        <v>986</v>
      </c>
      <c r="C179" s="103" t="s">
        <v>443</v>
      </c>
      <c r="D179" s="17"/>
      <c r="E179" s="17">
        <v>600000</v>
      </c>
      <c r="F179" s="304">
        <f t="shared" si="2"/>
        <v>101538100</v>
      </c>
      <c r="G179" s="40"/>
    </row>
    <row r="180" spans="1:7" ht="33" x14ac:dyDescent="0.3">
      <c r="A180" s="38">
        <v>46049</v>
      </c>
      <c r="B180" s="8" t="s">
        <v>987</v>
      </c>
      <c r="C180" s="305" t="s">
        <v>481</v>
      </c>
      <c r="D180" s="12"/>
      <c r="E180" s="12">
        <v>462300</v>
      </c>
      <c r="F180" s="304">
        <f t="shared" si="2"/>
        <v>101075800</v>
      </c>
      <c r="G180" s="40" t="s">
        <v>526</v>
      </c>
    </row>
    <row r="181" spans="1:7" ht="16.5" x14ac:dyDescent="0.3">
      <c r="A181" s="38">
        <v>46049</v>
      </c>
      <c r="B181" s="8" t="s">
        <v>988</v>
      </c>
      <c r="C181" s="20" t="s">
        <v>462</v>
      </c>
      <c r="D181" s="12"/>
      <c r="E181" s="12">
        <v>750000</v>
      </c>
      <c r="F181" s="304">
        <f t="shared" si="2"/>
        <v>100325800</v>
      </c>
      <c r="G181" s="40"/>
    </row>
    <row r="182" spans="1:7" ht="16.5" x14ac:dyDescent="0.3">
      <c r="A182" s="38">
        <v>46049</v>
      </c>
      <c r="B182" s="8" t="s">
        <v>989</v>
      </c>
      <c r="C182" s="103" t="s">
        <v>442</v>
      </c>
      <c r="D182" s="17"/>
      <c r="E182" s="17">
        <v>1000000</v>
      </c>
      <c r="F182" s="304">
        <f t="shared" si="2"/>
        <v>99325800</v>
      </c>
      <c r="G182" s="40"/>
    </row>
    <row r="183" spans="1:7" ht="16.5" x14ac:dyDescent="0.3">
      <c r="A183" s="38">
        <v>46049</v>
      </c>
      <c r="B183" s="8" t="s">
        <v>990</v>
      </c>
      <c r="C183" s="20" t="s">
        <v>463</v>
      </c>
      <c r="D183" s="12"/>
      <c r="E183" s="12">
        <v>1409500</v>
      </c>
      <c r="F183" s="304">
        <f t="shared" si="2"/>
        <v>97916300</v>
      </c>
      <c r="G183" s="40"/>
    </row>
    <row r="184" spans="1:7" ht="16.5" x14ac:dyDescent="0.3">
      <c r="A184" s="38">
        <v>46049</v>
      </c>
      <c r="B184" s="8" t="s">
        <v>991</v>
      </c>
      <c r="C184" s="20" t="s">
        <v>464</v>
      </c>
      <c r="D184" s="12"/>
      <c r="E184" s="12">
        <v>80000</v>
      </c>
      <c r="F184" s="304">
        <f t="shared" si="2"/>
        <v>97836300</v>
      </c>
      <c r="G184" s="40"/>
    </row>
    <row r="185" spans="1:7" ht="16.5" x14ac:dyDescent="0.3">
      <c r="A185" s="38">
        <v>46049</v>
      </c>
      <c r="B185" s="8" t="s">
        <v>992</v>
      </c>
      <c r="C185" s="20" t="s">
        <v>469</v>
      </c>
      <c r="D185" s="12"/>
      <c r="E185" s="12">
        <v>66000</v>
      </c>
      <c r="F185" s="304">
        <f t="shared" si="2"/>
        <v>97770300</v>
      </c>
      <c r="G185" s="40"/>
    </row>
    <row r="186" spans="1:7" ht="16.5" x14ac:dyDescent="0.3">
      <c r="A186" s="38">
        <v>46049</v>
      </c>
      <c r="B186" s="8" t="s">
        <v>993</v>
      </c>
      <c r="C186" s="20" t="s">
        <v>468</v>
      </c>
      <c r="D186" s="12"/>
      <c r="E186" s="12">
        <v>21500</v>
      </c>
      <c r="F186" s="304">
        <f t="shared" si="2"/>
        <v>97748800</v>
      </c>
      <c r="G186" s="40"/>
    </row>
    <row r="187" spans="1:7" ht="16.5" x14ac:dyDescent="0.3">
      <c r="A187" s="38">
        <v>46049</v>
      </c>
      <c r="B187" s="8" t="s">
        <v>994</v>
      </c>
      <c r="C187" s="103" t="s">
        <v>524</v>
      </c>
      <c r="D187" s="17"/>
      <c r="E187" s="17">
        <v>1200000</v>
      </c>
      <c r="F187" s="304">
        <f t="shared" si="2"/>
        <v>96548800</v>
      </c>
      <c r="G187" s="40"/>
    </row>
    <row r="188" spans="1:7" ht="16.5" x14ac:dyDescent="0.3">
      <c r="A188" s="38">
        <v>46050</v>
      </c>
      <c r="B188" s="8" t="s">
        <v>995</v>
      </c>
      <c r="C188" s="20" t="s">
        <v>470</v>
      </c>
      <c r="D188" s="12">
        <v>500000</v>
      </c>
      <c r="E188" s="12"/>
      <c r="F188" s="304">
        <f t="shared" si="2"/>
        <v>97048800</v>
      </c>
      <c r="G188" s="40"/>
    </row>
    <row r="189" spans="1:7" ht="16.5" x14ac:dyDescent="0.3">
      <c r="A189" s="38">
        <v>46050</v>
      </c>
      <c r="B189" s="8" t="s">
        <v>996</v>
      </c>
      <c r="C189" s="20" t="s">
        <v>472</v>
      </c>
      <c r="D189" s="12"/>
      <c r="E189" s="12">
        <v>2148000</v>
      </c>
      <c r="F189" s="304">
        <f t="shared" si="2"/>
        <v>94900800</v>
      </c>
      <c r="G189" s="40" t="s">
        <v>482</v>
      </c>
    </row>
    <row r="190" spans="1:7" ht="16.5" x14ac:dyDescent="0.3">
      <c r="A190" s="38">
        <v>46050</v>
      </c>
      <c r="B190" s="8" t="s">
        <v>997</v>
      </c>
      <c r="C190" s="20" t="s">
        <v>470</v>
      </c>
      <c r="D190" s="12">
        <v>2000000</v>
      </c>
      <c r="E190" s="12"/>
      <c r="F190" s="304">
        <f t="shared" si="2"/>
        <v>96900800</v>
      </c>
      <c r="G190" s="40"/>
    </row>
    <row r="191" spans="1:7" ht="16.5" x14ac:dyDescent="0.3">
      <c r="A191" s="38">
        <v>46050</v>
      </c>
      <c r="B191" s="8" t="s">
        <v>998</v>
      </c>
      <c r="C191" s="20" t="s">
        <v>471</v>
      </c>
      <c r="D191" s="12"/>
      <c r="E191" s="12">
        <v>2014900</v>
      </c>
      <c r="F191" s="304">
        <f t="shared" si="2"/>
        <v>94885900</v>
      </c>
      <c r="G191" s="40" t="s">
        <v>482</v>
      </c>
    </row>
    <row r="192" spans="1:7" ht="16.5" x14ac:dyDescent="0.3">
      <c r="A192" s="38">
        <v>46050</v>
      </c>
      <c r="B192" s="8" t="s">
        <v>999</v>
      </c>
      <c r="C192" s="20" t="s">
        <v>473</v>
      </c>
      <c r="D192" s="12"/>
      <c r="E192" s="12">
        <v>430500</v>
      </c>
      <c r="F192" s="304">
        <f t="shared" si="2"/>
        <v>94455400</v>
      </c>
      <c r="G192" s="40" t="s">
        <v>482</v>
      </c>
    </row>
    <row r="193" spans="1:7" ht="16.5" x14ac:dyDescent="0.3">
      <c r="A193" s="38">
        <v>46050</v>
      </c>
      <c r="B193" s="8" t="s">
        <v>1000</v>
      </c>
      <c r="C193" s="20" t="s">
        <v>203</v>
      </c>
      <c r="D193" s="12">
        <v>1000000</v>
      </c>
      <c r="E193" s="12"/>
      <c r="F193" s="304">
        <f t="shared" si="2"/>
        <v>95455400</v>
      </c>
      <c r="G193" s="40"/>
    </row>
    <row r="194" spans="1:7" ht="16.5" x14ac:dyDescent="0.3">
      <c r="A194" s="38">
        <v>46050</v>
      </c>
      <c r="B194" s="8" t="s">
        <v>1001</v>
      </c>
      <c r="C194" s="20" t="s">
        <v>479</v>
      </c>
      <c r="D194" s="12"/>
      <c r="E194" s="12">
        <v>78000</v>
      </c>
      <c r="F194" s="304">
        <f t="shared" si="2"/>
        <v>95377400</v>
      </c>
      <c r="G194" s="40" t="s">
        <v>480</v>
      </c>
    </row>
    <row r="195" spans="1:7" ht="16.5" x14ac:dyDescent="0.3">
      <c r="A195" s="38">
        <v>46050</v>
      </c>
      <c r="B195" s="8" t="s">
        <v>1002</v>
      </c>
      <c r="C195" s="20" t="s">
        <v>1035</v>
      </c>
      <c r="D195" s="12"/>
      <c r="E195" s="12">
        <v>950000</v>
      </c>
      <c r="F195" s="304">
        <f t="shared" si="2"/>
        <v>94427400</v>
      </c>
      <c r="G195" s="40" t="s">
        <v>373</v>
      </c>
    </row>
    <row r="196" spans="1:7" ht="33" x14ac:dyDescent="0.3">
      <c r="A196" s="38">
        <v>46050</v>
      </c>
      <c r="B196" s="8" t="s">
        <v>1003</v>
      </c>
      <c r="C196" s="20" t="s">
        <v>474</v>
      </c>
      <c r="D196" s="12"/>
      <c r="E196" s="12">
        <v>115000</v>
      </c>
      <c r="F196" s="304">
        <f t="shared" si="2"/>
        <v>94312400</v>
      </c>
      <c r="G196" s="263" t="s">
        <v>528</v>
      </c>
    </row>
    <row r="197" spans="1:7" ht="33" x14ac:dyDescent="0.3">
      <c r="A197" s="38">
        <v>46050</v>
      </c>
      <c r="B197" s="8" t="s">
        <v>1004</v>
      </c>
      <c r="C197" s="19" t="s">
        <v>475</v>
      </c>
      <c r="D197" s="307"/>
      <c r="E197" s="307">
        <v>120000</v>
      </c>
      <c r="F197" s="304">
        <f t="shared" si="2"/>
        <v>94192400</v>
      </c>
      <c r="G197" s="263" t="s">
        <v>528</v>
      </c>
    </row>
    <row r="198" spans="1:7" ht="16.5" x14ac:dyDescent="0.3">
      <c r="A198" s="38">
        <v>46050</v>
      </c>
      <c r="B198" s="8" t="s">
        <v>1005</v>
      </c>
      <c r="C198" s="20" t="s">
        <v>675</v>
      </c>
      <c r="D198" s="12"/>
      <c r="E198" s="12">
        <v>770000</v>
      </c>
      <c r="F198" s="304">
        <f t="shared" ref="F198:F208" si="3">F197+D198-E198</f>
        <v>93422400</v>
      </c>
      <c r="G198" s="40"/>
    </row>
    <row r="199" spans="1:7" ht="16.5" x14ac:dyDescent="0.3">
      <c r="A199" s="38">
        <v>46050</v>
      </c>
      <c r="B199" s="8" t="s">
        <v>1006</v>
      </c>
      <c r="C199" s="20" t="s">
        <v>478</v>
      </c>
      <c r="D199" s="12"/>
      <c r="E199" s="12">
        <v>48000</v>
      </c>
      <c r="F199" s="304">
        <f t="shared" si="3"/>
        <v>93374400</v>
      </c>
      <c r="G199" s="40"/>
    </row>
    <row r="200" spans="1:7" ht="16.5" x14ac:dyDescent="0.3">
      <c r="A200" s="38">
        <v>46050</v>
      </c>
      <c r="B200" s="8" t="s">
        <v>1007</v>
      </c>
      <c r="C200" s="20" t="s">
        <v>522</v>
      </c>
      <c r="D200" s="12"/>
      <c r="E200" s="12">
        <v>22900</v>
      </c>
      <c r="F200" s="304">
        <f t="shared" si="3"/>
        <v>93351500</v>
      </c>
      <c r="G200" s="40"/>
    </row>
    <row r="201" spans="1:7" ht="33" x14ac:dyDescent="0.3">
      <c r="A201" s="38">
        <v>46050</v>
      </c>
      <c r="B201" s="8" t="s">
        <v>1008</v>
      </c>
      <c r="C201" s="19" t="s">
        <v>523</v>
      </c>
      <c r="D201" s="307"/>
      <c r="E201" s="307">
        <v>120000</v>
      </c>
      <c r="F201" s="304">
        <f t="shared" si="3"/>
        <v>93231500</v>
      </c>
      <c r="G201" s="263" t="s">
        <v>528</v>
      </c>
    </row>
    <row r="202" spans="1:7" ht="16.5" x14ac:dyDescent="0.3">
      <c r="A202" s="38">
        <v>46050</v>
      </c>
      <c r="B202" s="8" t="s">
        <v>1009</v>
      </c>
      <c r="C202" s="19" t="s">
        <v>534</v>
      </c>
      <c r="D202" s="307"/>
      <c r="E202" s="307">
        <v>60000</v>
      </c>
      <c r="F202" s="304">
        <f t="shared" si="3"/>
        <v>93171500</v>
      </c>
      <c r="G202" s="40" t="s">
        <v>304</v>
      </c>
    </row>
    <row r="203" spans="1:7" ht="16.5" x14ac:dyDescent="0.3">
      <c r="A203" s="38">
        <v>46051</v>
      </c>
      <c r="B203" s="8" t="s">
        <v>1010</v>
      </c>
      <c r="C203" s="20" t="s">
        <v>525</v>
      </c>
      <c r="D203" s="12">
        <v>700000</v>
      </c>
      <c r="E203" s="12"/>
      <c r="F203" s="304">
        <f t="shared" si="3"/>
        <v>93871500</v>
      </c>
      <c r="G203" s="40"/>
    </row>
    <row r="204" spans="1:7" ht="16.5" x14ac:dyDescent="0.3">
      <c r="A204" s="38">
        <v>46051</v>
      </c>
      <c r="B204" s="8" t="s">
        <v>1011</v>
      </c>
      <c r="C204" s="20" t="s">
        <v>535</v>
      </c>
      <c r="D204" s="12"/>
      <c r="E204" s="12">
        <v>596000</v>
      </c>
      <c r="F204" s="304">
        <f t="shared" si="3"/>
        <v>93275500</v>
      </c>
      <c r="G204" s="40" t="s">
        <v>536</v>
      </c>
    </row>
    <row r="205" spans="1:7" ht="16.5" x14ac:dyDescent="0.3">
      <c r="A205" s="38">
        <v>46052</v>
      </c>
      <c r="B205" s="8" t="s">
        <v>1044</v>
      </c>
      <c r="C205" s="20" t="s">
        <v>673</v>
      </c>
      <c r="D205" s="12"/>
      <c r="E205" s="12">
        <v>455000</v>
      </c>
      <c r="F205" s="304">
        <f t="shared" si="3"/>
        <v>92820500</v>
      </c>
      <c r="G205" s="40"/>
    </row>
    <row r="206" spans="1:7" ht="16.5" x14ac:dyDescent="0.3">
      <c r="A206" s="38">
        <v>46052</v>
      </c>
      <c r="B206" s="8" t="s">
        <v>1045</v>
      </c>
      <c r="C206" s="305" t="s">
        <v>674</v>
      </c>
      <c r="D206" s="12"/>
      <c r="E206" s="12">
        <v>229000</v>
      </c>
      <c r="F206" s="304">
        <f t="shared" si="3"/>
        <v>92591500</v>
      </c>
      <c r="G206" s="40" t="s">
        <v>754</v>
      </c>
    </row>
    <row r="207" spans="1:7" ht="16.5" x14ac:dyDescent="0.3">
      <c r="A207" s="38">
        <v>46052</v>
      </c>
      <c r="B207" s="8" t="s">
        <v>1046</v>
      </c>
      <c r="C207" s="20" t="s">
        <v>245</v>
      </c>
      <c r="D207" s="12"/>
      <c r="E207" s="12">
        <v>225000</v>
      </c>
      <c r="F207" s="304">
        <f t="shared" si="3"/>
        <v>92366500</v>
      </c>
      <c r="G207" s="40"/>
    </row>
    <row r="208" spans="1:7" ht="16.5" x14ac:dyDescent="0.3">
      <c r="A208" s="38">
        <v>46052</v>
      </c>
      <c r="B208" s="8" t="s">
        <v>1047</v>
      </c>
      <c r="C208" s="20" t="s">
        <v>676</v>
      </c>
      <c r="D208" s="12"/>
      <c r="E208" s="12">
        <v>114000</v>
      </c>
      <c r="F208" s="304">
        <f t="shared" si="3"/>
        <v>92252500</v>
      </c>
      <c r="G208" s="40"/>
    </row>
    <row r="209" spans="1:8" ht="17.25" thickBot="1" x14ac:dyDescent="0.35">
      <c r="A209" s="342"/>
      <c r="B209" s="8"/>
      <c r="C209" s="316"/>
      <c r="D209" s="12"/>
      <c r="E209" s="13"/>
      <c r="F209" s="304"/>
      <c r="G209" s="14"/>
    </row>
    <row r="210" spans="1:8" ht="18.75" thickBot="1" x14ac:dyDescent="0.4">
      <c r="A210" s="480" t="s">
        <v>3</v>
      </c>
      <c r="B210" s="481"/>
      <c r="C210" s="482"/>
      <c r="D210" s="343">
        <f>SUM(D4:D209)</f>
        <v>301387238</v>
      </c>
      <c r="E210" s="344">
        <f>SUM(E4:E209)</f>
        <v>209134738</v>
      </c>
      <c r="F210" s="345">
        <f>D210-E210</f>
        <v>92252500</v>
      </c>
      <c r="G210" s="346"/>
    </row>
    <row r="211" spans="1:8" ht="18.75" x14ac:dyDescent="0.4">
      <c r="A211" s="347"/>
      <c r="B211" s="347"/>
      <c r="C211" s="347"/>
      <c r="D211" s="348"/>
      <c r="E211" s="349"/>
      <c r="F211" s="350"/>
      <c r="G211" s="351"/>
      <c r="H211" t="s">
        <v>16</v>
      </c>
    </row>
    <row r="212" spans="1:8" ht="18" x14ac:dyDescent="0.35">
      <c r="A212" s="347"/>
      <c r="B212" s="347"/>
      <c r="C212" s="347"/>
      <c r="D212" s="348"/>
      <c r="E212" s="350"/>
      <c r="F212" s="350"/>
      <c r="G212" s="350"/>
    </row>
    <row r="213" spans="1:8" ht="18" x14ac:dyDescent="0.35">
      <c r="A213" s="347"/>
      <c r="B213" s="347"/>
      <c r="C213" s="347"/>
      <c r="D213" s="348"/>
      <c r="E213" s="350"/>
      <c r="F213" s="350"/>
      <c r="G213" s="350"/>
    </row>
    <row r="214" spans="1:8" ht="18" x14ac:dyDescent="0.35">
      <c r="A214" s="347"/>
      <c r="B214" s="347"/>
      <c r="C214" s="347"/>
      <c r="D214" s="348"/>
      <c r="E214" s="350"/>
      <c r="F214" s="350"/>
      <c r="G214" s="350"/>
    </row>
    <row r="215" spans="1:8" ht="18.75" thickBot="1" x14ac:dyDescent="0.4">
      <c r="A215" s="347"/>
      <c r="B215" s="347"/>
      <c r="C215" s="347"/>
      <c r="D215" s="348"/>
      <c r="E215" s="350"/>
      <c r="F215" s="350"/>
      <c r="G215" s="352"/>
    </row>
    <row r="216" spans="1:8" ht="18" x14ac:dyDescent="0.35">
      <c r="A216" s="353"/>
      <c r="B216" s="354"/>
      <c r="C216" s="355" t="s">
        <v>689</v>
      </c>
      <c r="D216" s="356">
        <f>F210</f>
        <v>92252500</v>
      </c>
      <c r="E216" s="269"/>
      <c r="F216" s="357">
        <f>D216</f>
        <v>92252500</v>
      </c>
      <c r="G216" s="358"/>
    </row>
    <row r="217" spans="1:8" ht="16.5" x14ac:dyDescent="0.3">
      <c r="A217" s="38">
        <v>46055</v>
      </c>
      <c r="B217" s="8" t="s">
        <v>1124</v>
      </c>
      <c r="C217" s="331" t="s">
        <v>539</v>
      </c>
      <c r="D217" s="328"/>
      <c r="E217" s="328">
        <v>624000</v>
      </c>
      <c r="F217" s="304">
        <f>F216+D217-E217</f>
        <v>91628500</v>
      </c>
      <c r="G217" s="40" t="s">
        <v>296</v>
      </c>
    </row>
    <row r="218" spans="1:8" ht="16.5" x14ac:dyDescent="0.3">
      <c r="A218" s="38">
        <v>46055</v>
      </c>
      <c r="B218" s="8" t="s">
        <v>1125</v>
      </c>
      <c r="C218" s="19" t="s">
        <v>527</v>
      </c>
      <c r="D218" s="307"/>
      <c r="E218" s="307">
        <v>290000</v>
      </c>
      <c r="F218" s="304">
        <f t="shared" ref="F218:F281" si="4">F217+D218-E218</f>
        <v>91338500</v>
      </c>
      <c r="G218" s="40" t="s">
        <v>296</v>
      </c>
    </row>
    <row r="219" spans="1:8" ht="16.5" x14ac:dyDescent="0.3">
      <c r="A219" s="38">
        <v>46055</v>
      </c>
      <c r="B219" s="8" t="s">
        <v>1126</v>
      </c>
      <c r="C219" s="19" t="s">
        <v>529</v>
      </c>
      <c r="D219" s="307"/>
      <c r="E219" s="307">
        <v>40000</v>
      </c>
      <c r="F219" s="304">
        <f t="shared" si="4"/>
        <v>91298500</v>
      </c>
      <c r="G219" s="40" t="s">
        <v>540</v>
      </c>
    </row>
    <row r="220" spans="1:8" ht="16.5" x14ac:dyDescent="0.3">
      <c r="A220" s="38">
        <v>46055</v>
      </c>
      <c r="B220" s="8" t="s">
        <v>1127</v>
      </c>
      <c r="C220" s="19" t="s">
        <v>530</v>
      </c>
      <c r="D220" s="307"/>
      <c r="E220" s="307">
        <v>50000</v>
      </c>
      <c r="F220" s="304">
        <f t="shared" si="4"/>
        <v>91248500</v>
      </c>
      <c r="G220" s="40" t="s">
        <v>540</v>
      </c>
    </row>
    <row r="221" spans="1:8" ht="16.5" x14ac:dyDescent="0.3">
      <c r="A221" s="38">
        <v>46055</v>
      </c>
      <c r="B221" s="8" t="s">
        <v>1128</v>
      </c>
      <c r="C221" s="19" t="s">
        <v>483</v>
      </c>
      <c r="D221" s="307"/>
      <c r="E221" s="307">
        <v>60000</v>
      </c>
      <c r="F221" s="304">
        <f t="shared" si="4"/>
        <v>91188500</v>
      </c>
      <c r="G221" s="40"/>
    </row>
    <row r="222" spans="1:8" ht="33" x14ac:dyDescent="0.3">
      <c r="A222" s="339">
        <v>46055</v>
      </c>
      <c r="B222" s="8" t="s">
        <v>1129</v>
      </c>
      <c r="C222" s="340" t="s">
        <v>476</v>
      </c>
      <c r="D222" s="341"/>
      <c r="E222" s="341">
        <v>120000</v>
      </c>
      <c r="F222" s="304">
        <f t="shared" si="4"/>
        <v>91068500</v>
      </c>
      <c r="G222" s="263" t="s">
        <v>528</v>
      </c>
    </row>
    <row r="223" spans="1:8" ht="16.5" x14ac:dyDescent="0.3">
      <c r="A223" s="38">
        <v>46055</v>
      </c>
      <c r="B223" s="8" t="s">
        <v>1130</v>
      </c>
      <c r="C223" s="19" t="s">
        <v>286</v>
      </c>
      <c r="D223" s="307"/>
      <c r="E223" s="307">
        <v>200000</v>
      </c>
      <c r="F223" s="304">
        <f t="shared" si="4"/>
        <v>90868500</v>
      </c>
      <c r="G223" s="40"/>
    </row>
    <row r="224" spans="1:8" ht="16.5" x14ac:dyDescent="0.3">
      <c r="A224" s="38">
        <v>46055</v>
      </c>
      <c r="B224" s="8" t="s">
        <v>1131</v>
      </c>
      <c r="C224" s="19" t="s">
        <v>533</v>
      </c>
      <c r="D224" s="307"/>
      <c r="E224" s="307">
        <v>60000</v>
      </c>
      <c r="F224" s="304">
        <f t="shared" si="4"/>
        <v>90808500</v>
      </c>
      <c r="G224" s="40" t="s">
        <v>304</v>
      </c>
    </row>
    <row r="225" spans="1:7" ht="16.5" x14ac:dyDescent="0.3">
      <c r="A225" s="38">
        <v>46055</v>
      </c>
      <c r="B225" s="8" t="s">
        <v>1132</v>
      </c>
      <c r="C225" s="19" t="s">
        <v>531</v>
      </c>
      <c r="D225" s="307"/>
      <c r="E225" s="307">
        <v>60000</v>
      </c>
      <c r="F225" s="304">
        <f t="shared" si="4"/>
        <v>90748500</v>
      </c>
      <c r="G225" s="40"/>
    </row>
    <row r="226" spans="1:7" ht="16.5" x14ac:dyDescent="0.3">
      <c r="A226" s="38">
        <v>46055</v>
      </c>
      <c r="B226" s="8" t="s">
        <v>1133</v>
      </c>
      <c r="C226" s="19" t="s">
        <v>477</v>
      </c>
      <c r="D226" s="307"/>
      <c r="E226" s="307">
        <v>90000</v>
      </c>
      <c r="F226" s="304">
        <f t="shared" si="4"/>
        <v>90658500</v>
      </c>
      <c r="G226" s="40" t="s">
        <v>543</v>
      </c>
    </row>
    <row r="227" spans="1:7" ht="16.5" x14ac:dyDescent="0.3">
      <c r="A227" s="38">
        <v>46055</v>
      </c>
      <c r="B227" s="8" t="s">
        <v>1134</v>
      </c>
      <c r="C227" s="19" t="s">
        <v>532</v>
      </c>
      <c r="D227" s="307"/>
      <c r="E227" s="307">
        <v>40000</v>
      </c>
      <c r="F227" s="304">
        <f t="shared" si="4"/>
        <v>90618500</v>
      </c>
      <c r="G227" s="40" t="s">
        <v>540</v>
      </c>
    </row>
    <row r="228" spans="1:7" ht="16.5" x14ac:dyDescent="0.3">
      <c r="A228" s="38">
        <v>46055</v>
      </c>
      <c r="B228" s="8" t="s">
        <v>1135</v>
      </c>
      <c r="C228" s="331" t="s">
        <v>537</v>
      </c>
      <c r="D228" s="328"/>
      <c r="E228" s="328">
        <v>150000</v>
      </c>
      <c r="F228" s="304">
        <f t="shared" si="4"/>
        <v>90468500</v>
      </c>
      <c r="G228" s="40" t="s">
        <v>198</v>
      </c>
    </row>
    <row r="229" spans="1:7" ht="16.5" x14ac:dyDescent="0.3">
      <c r="A229" s="38">
        <v>46055</v>
      </c>
      <c r="B229" s="8" t="s">
        <v>1136</v>
      </c>
      <c r="C229" s="19" t="s">
        <v>538</v>
      </c>
      <c r="D229" s="307"/>
      <c r="E229" s="307">
        <v>460000</v>
      </c>
      <c r="F229" s="304">
        <f t="shared" si="4"/>
        <v>90008500</v>
      </c>
      <c r="G229" s="40" t="s">
        <v>536</v>
      </c>
    </row>
    <row r="230" spans="1:7" ht="16.5" x14ac:dyDescent="0.3">
      <c r="A230" s="38">
        <v>46055</v>
      </c>
      <c r="B230" s="8" t="s">
        <v>1137</v>
      </c>
      <c r="C230" s="15" t="s">
        <v>695</v>
      </c>
      <c r="D230" s="12"/>
      <c r="E230" s="12">
        <v>760000</v>
      </c>
      <c r="F230" s="304">
        <f t="shared" si="4"/>
        <v>89248500</v>
      </c>
      <c r="G230" s="40"/>
    </row>
    <row r="231" spans="1:7" ht="16.5" x14ac:dyDescent="0.3">
      <c r="A231" s="38">
        <v>46055</v>
      </c>
      <c r="B231" s="8" t="s">
        <v>1138</v>
      </c>
      <c r="C231" s="20" t="s">
        <v>696</v>
      </c>
      <c r="D231" s="12"/>
      <c r="E231" s="12">
        <v>600000</v>
      </c>
      <c r="F231" s="304">
        <f t="shared" si="4"/>
        <v>88648500</v>
      </c>
      <c r="G231" s="40"/>
    </row>
    <row r="232" spans="1:7" ht="16.5" x14ac:dyDescent="0.3">
      <c r="A232" s="38">
        <v>46055</v>
      </c>
      <c r="B232" s="8" t="s">
        <v>1139</v>
      </c>
      <c r="C232" s="20" t="s">
        <v>697</v>
      </c>
      <c r="D232" s="12"/>
      <c r="E232" s="12">
        <v>528400</v>
      </c>
      <c r="F232" s="304">
        <f t="shared" si="4"/>
        <v>88120100</v>
      </c>
      <c r="G232" s="40" t="s">
        <v>698</v>
      </c>
    </row>
    <row r="233" spans="1:7" ht="16.5" x14ac:dyDescent="0.3">
      <c r="A233" s="38">
        <v>46055</v>
      </c>
      <c r="B233" s="8" t="s">
        <v>1140</v>
      </c>
      <c r="C233" s="19" t="s">
        <v>755</v>
      </c>
      <c r="D233" s="307"/>
      <c r="E233" s="307">
        <v>200000</v>
      </c>
      <c r="F233" s="304">
        <f t="shared" si="4"/>
        <v>87920100</v>
      </c>
      <c r="G233" s="40" t="s">
        <v>304</v>
      </c>
    </row>
    <row r="234" spans="1:7" ht="16.5" x14ac:dyDescent="0.3">
      <c r="A234" s="38">
        <v>46055</v>
      </c>
      <c r="B234" s="8" t="s">
        <v>1141</v>
      </c>
      <c r="C234" s="19" t="s">
        <v>756</v>
      </c>
      <c r="D234" s="307"/>
      <c r="E234" s="307">
        <v>200000</v>
      </c>
      <c r="F234" s="304">
        <f t="shared" si="4"/>
        <v>87720100</v>
      </c>
      <c r="G234" s="40" t="s">
        <v>304</v>
      </c>
    </row>
    <row r="235" spans="1:7" ht="16.5" x14ac:dyDescent="0.3">
      <c r="A235" s="38">
        <v>46055</v>
      </c>
      <c r="B235" s="8" t="s">
        <v>1142</v>
      </c>
      <c r="C235" s="19" t="s">
        <v>757</v>
      </c>
      <c r="D235" s="307"/>
      <c r="E235" s="307">
        <v>200000</v>
      </c>
      <c r="F235" s="304">
        <f t="shared" si="4"/>
        <v>87520100</v>
      </c>
      <c r="G235" s="40" t="s">
        <v>304</v>
      </c>
    </row>
    <row r="236" spans="1:7" ht="16.5" x14ac:dyDescent="0.3">
      <c r="A236" s="38">
        <v>46055</v>
      </c>
      <c r="B236" s="8" t="s">
        <v>1143</v>
      </c>
      <c r="C236" s="103" t="s">
        <v>699</v>
      </c>
      <c r="D236" s="17"/>
      <c r="E236" s="17">
        <v>500000</v>
      </c>
      <c r="F236" s="304">
        <f t="shared" si="4"/>
        <v>87020100</v>
      </c>
      <c r="G236" s="40"/>
    </row>
    <row r="237" spans="1:7" ht="16.5" x14ac:dyDescent="0.3">
      <c r="A237" s="38">
        <v>46055</v>
      </c>
      <c r="B237" s="8" t="s">
        <v>1144</v>
      </c>
      <c r="C237" s="20" t="s">
        <v>203</v>
      </c>
      <c r="D237" s="12">
        <v>2200000</v>
      </c>
      <c r="E237" s="12"/>
      <c r="F237" s="304">
        <f t="shared" si="4"/>
        <v>89220100</v>
      </c>
      <c r="G237" s="40"/>
    </row>
    <row r="238" spans="1:7" ht="16.5" x14ac:dyDescent="0.3">
      <c r="A238" s="38">
        <v>46055</v>
      </c>
      <c r="B238" s="8" t="s">
        <v>1145</v>
      </c>
      <c r="C238" s="20" t="s">
        <v>700</v>
      </c>
      <c r="D238" s="12"/>
      <c r="E238" s="12">
        <v>1605700</v>
      </c>
      <c r="F238" s="304">
        <f t="shared" si="4"/>
        <v>87614400</v>
      </c>
      <c r="G238" s="40"/>
    </row>
    <row r="239" spans="1:7" ht="16.5" x14ac:dyDescent="0.3">
      <c r="A239" s="38">
        <v>46055</v>
      </c>
      <c r="B239" s="8" t="s">
        <v>1146</v>
      </c>
      <c r="C239" s="20" t="s">
        <v>701</v>
      </c>
      <c r="D239" s="12"/>
      <c r="E239" s="12">
        <v>431000</v>
      </c>
      <c r="F239" s="304">
        <f t="shared" si="4"/>
        <v>87183400</v>
      </c>
      <c r="G239" s="40"/>
    </row>
    <row r="240" spans="1:7" ht="16.5" x14ac:dyDescent="0.3">
      <c r="A240" s="38">
        <v>46055</v>
      </c>
      <c r="B240" s="8" t="s">
        <v>1147</v>
      </c>
      <c r="C240" s="20" t="s">
        <v>745</v>
      </c>
      <c r="D240" s="12"/>
      <c r="E240" s="12">
        <v>3454000</v>
      </c>
      <c r="F240" s="304">
        <f t="shared" si="4"/>
        <v>83729400</v>
      </c>
      <c r="G240" s="40"/>
    </row>
    <row r="241" spans="1:7" ht="16.5" x14ac:dyDescent="0.3">
      <c r="A241" s="38">
        <v>46055</v>
      </c>
      <c r="B241" s="8" t="s">
        <v>1148</v>
      </c>
      <c r="C241" s="20" t="s">
        <v>542</v>
      </c>
      <c r="D241" s="12">
        <v>2800200</v>
      </c>
      <c r="E241" s="12"/>
      <c r="F241" s="304">
        <f t="shared" si="4"/>
        <v>86529600</v>
      </c>
      <c r="G241" s="40"/>
    </row>
    <row r="242" spans="1:7" ht="16.5" x14ac:dyDescent="0.3">
      <c r="A242" s="38">
        <v>46055</v>
      </c>
      <c r="B242" s="8" t="s">
        <v>1149</v>
      </c>
      <c r="C242" s="331" t="s">
        <v>758</v>
      </c>
      <c r="D242" s="328"/>
      <c r="E242" s="328">
        <v>2800200</v>
      </c>
      <c r="F242" s="304">
        <f t="shared" si="4"/>
        <v>83729400</v>
      </c>
      <c r="G242" s="40" t="s">
        <v>759</v>
      </c>
    </row>
    <row r="243" spans="1:7" ht="16.5" x14ac:dyDescent="0.3">
      <c r="A243" s="38">
        <v>46055</v>
      </c>
      <c r="B243" s="8" t="s">
        <v>1150</v>
      </c>
      <c r="C243" s="20" t="s">
        <v>220</v>
      </c>
      <c r="D243" s="12">
        <v>14006400</v>
      </c>
      <c r="E243" s="12"/>
      <c r="F243" s="304">
        <f t="shared" si="4"/>
        <v>97735800</v>
      </c>
      <c r="G243" s="40"/>
    </row>
    <row r="244" spans="1:7" ht="33" x14ac:dyDescent="0.3">
      <c r="A244" s="38">
        <v>46055</v>
      </c>
      <c r="B244" s="8" t="s">
        <v>1151</v>
      </c>
      <c r="C244" s="331" t="s">
        <v>760</v>
      </c>
      <c r="D244" s="328"/>
      <c r="E244" s="328">
        <v>14006400</v>
      </c>
      <c r="F244" s="304">
        <f t="shared" si="4"/>
        <v>83729400</v>
      </c>
      <c r="G244" s="263" t="s">
        <v>761</v>
      </c>
    </row>
    <row r="245" spans="1:7" ht="16.5" x14ac:dyDescent="0.3">
      <c r="A245" s="38">
        <v>46055</v>
      </c>
      <c r="B245" s="8" t="s">
        <v>1152</v>
      </c>
      <c r="C245" s="20" t="s">
        <v>746</v>
      </c>
      <c r="D245" s="12"/>
      <c r="E245" s="12">
        <v>110000</v>
      </c>
      <c r="F245" s="304">
        <f t="shared" si="4"/>
        <v>83619400</v>
      </c>
      <c r="G245" s="40"/>
    </row>
    <row r="246" spans="1:7" ht="16.5" x14ac:dyDescent="0.3">
      <c r="A246" s="38">
        <v>46056</v>
      </c>
      <c r="B246" s="8" t="s">
        <v>1153</v>
      </c>
      <c r="C246" s="103" t="s">
        <v>762</v>
      </c>
      <c r="D246" s="17"/>
      <c r="E246" s="17">
        <v>1500000</v>
      </c>
      <c r="F246" s="304">
        <f t="shared" si="4"/>
        <v>82119400</v>
      </c>
      <c r="G246" s="40"/>
    </row>
    <row r="247" spans="1:7" ht="16.5" x14ac:dyDescent="0.3">
      <c r="A247" s="38">
        <v>46056</v>
      </c>
      <c r="B247" s="8" t="s">
        <v>1154</v>
      </c>
      <c r="C247" s="20" t="s">
        <v>763</v>
      </c>
      <c r="D247" s="12"/>
      <c r="E247" s="12">
        <v>332889</v>
      </c>
      <c r="F247" s="304">
        <f t="shared" si="4"/>
        <v>81786511</v>
      </c>
      <c r="G247" s="40"/>
    </row>
    <row r="248" spans="1:7" ht="16.5" x14ac:dyDescent="0.3">
      <c r="A248" s="38">
        <v>46057</v>
      </c>
      <c r="B248" s="8" t="s">
        <v>1155</v>
      </c>
      <c r="C248" s="42" t="s">
        <v>764</v>
      </c>
      <c r="D248" s="12"/>
      <c r="E248" s="12">
        <v>136000</v>
      </c>
      <c r="F248" s="304">
        <f t="shared" si="4"/>
        <v>81650511</v>
      </c>
      <c r="G248" s="40" t="s">
        <v>1249</v>
      </c>
    </row>
    <row r="249" spans="1:7" ht="16.5" x14ac:dyDescent="0.3">
      <c r="A249" s="38">
        <v>46057</v>
      </c>
      <c r="B249" s="8" t="s">
        <v>1156</v>
      </c>
      <c r="C249" s="20" t="s">
        <v>203</v>
      </c>
      <c r="D249" s="12">
        <v>500000</v>
      </c>
      <c r="E249" s="12"/>
      <c r="F249" s="304">
        <f t="shared" si="4"/>
        <v>82150511</v>
      </c>
      <c r="G249" s="40"/>
    </row>
    <row r="250" spans="1:7" ht="66" x14ac:dyDescent="0.3">
      <c r="A250" s="38">
        <v>46057</v>
      </c>
      <c r="B250" s="8" t="s">
        <v>1157</v>
      </c>
      <c r="C250" s="41" t="s">
        <v>767</v>
      </c>
      <c r="D250" s="12"/>
      <c r="E250" s="12">
        <v>535500</v>
      </c>
      <c r="F250" s="304">
        <f t="shared" si="4"/>
        <v>81615011</v>
      </c>
      <c r="G250" s="263" t="s">
        <v>768</v>
      </c>
    </row>
    <row r="251" spans="1:7" ht="33" x14ac:dyDescent="0.3">
      <c r="A251" s="38">
        <v>46057</v>
      </c>
      <c r="B251" s="8" t="s">
        <v>1158</v>
      </c>
      <c r="C251" s="19" t="s">
        <v>769</v>
      </c>
      <c r="D251" s="307"/>
      <c r="E251" s="307">
        <v>100000</v>
      </c>
      <c r="F251" s="304">
        <f t="shared" si="4"/>
        <v>81515011</v>
      </c>
      <c r="G251" s="263" t="s">
        <v>771</v>
      </c>
    </row>
    <row r="252" spans="1:7" ht="33" x14ac:dyDescent="0.3">
      <c r="A252" s="38">
        <v>46057</v>
      </c>
      <c r="B252" s="8" t="s">
        <v>1159</v>
      </c>
      <c r="C252" s="19" t="s">
        <v>770</v>
      </c>
      <c r="D252" s="307"/>
      <c r="E252" s="307">
        <v>100000</v>
      </c>
      <c r="F252" s="304">
        <f t="shared" si="4"/>
        <v>81415011</v>
      </c>
      <c r="G252" s="263" t="s">
        <v>771</v>
      </c>
    </row>
    <row r="253" spans="1:7" ht="16.5" x14ac:dyDescent="0.3">
      <c r="A253" s="38">
        <v>46057</v>
      </c>
      <c r="B253" s="8" t="s">
        <v>1160</v>
      </c>
      <c r="C253" s="20" t="s">
        <v>343</v>
      </c>
      <c r="D253" s="12"/>
      <c r="E253" s="12">
        <v>104000</v>
      </c>
      <c r="F253" s="304">
        <f t="shared" si="4"/>
        <v>81311011</v>
      </c>
      <c r="G253" s="40"/>
    </row>
    <row r="254" spans="1:7" ht="16.5" x14ac:dyDescent="0.3">
      <c r="A254" s="38">
        <v>46057</v>
      </c>
      <c r="B254" s="8" t="s">
        <v>1161</v>
      </c>
      <c r="C254" s="20" t="s">
        <v>765</v>
      </c>
      <c r="D254" s="12"/>
      <c r="E254" s="12">
        <v>171000</v>
      </c>
      <c r="F254" s="304">
        <f t="shared" si="4"/>
        <v>81140011</v>
      </c>
      <c r="G254" s="40"/>
    </row>
    <row r="255" spans="1:7" ht="16.5" x14ac:dyDescent="0.3">
      <c r="A255" s="38">
        <v>46057</v>
      </c>
      <c r="B255" s="8" t="s">
        <v>1162</v>
      </c>
      <c r="C255" s="20" t="s">
        <v>766</v>
      </c>
      <c r="D255" s="12">
        <v>200000</v>
      </c>
      <c r="E255" s="12"/>
      <c r="F255" s="304">
        <f t="shared" si="4"/>
        <v>81340011</v>
      </c>
      <c r="G255" s="40"/>
    </row>
    <row r="256" spans="1:7" ht="16.5" x14ac:dyDescent="0.3">
      <c r="A256" s="38">
        <v>46057</v>
      </c>
      <c r="B256" s="8" t="s">
        <v>1163</v>
      </c>
      <c r="C256" s="42" t="s">
        <v>1253</v>
      </c>
      <c r="D256" s="12"/>
      <c r="E256" s="12">
        <v>99500</v>
      </c>
      <c r="F256" s="304">
        <f t="shared" si="4"/>
        <v>81240511</v>
      </c>
      <c r="G256" s="40" t="s">
        <v>1254</v>
      </c>
    </row>
    <row r="257" spans="1:7" ht="16.5" x14ac:dyDescent="0.3">
      <c r="A257" s="38">
        <v>46057</v>
      </c>
      <c r="B257" s="35" t="s">
        <v>1164</v>
      </c>
      <c r="C257" s="20" t="s">
        <v>542</v>
      </c>
      <c r="D257" s="12">
        <v>199800</v>
      </c>
      <c r="E257" s="12"/>
      <c r="F257" s="304">
        <f t="shared" si="4"/>
        <v>81440311</v>
      </c>
      <c r="G257" s="40"/>
    </row>
    <row r="258" spans="1:7" ht="16.5" x14ac:dyDescent="0.3">
      <c r="A258" s="38">
        <v>46057</v>
      </c>
      <c r="B258" s="35" t="s">
        <v>1165</v>
      </c>
      <c r="C258" s="103" t="s">
        <v>772</v>
      </c>
      <c r="D258" s="17"/>
      <c r="E258" s="17">
        <v>300000</v>
      </c>
      <c r="F258" s="304">
        <f t="shared" si="4"/>
        <v>81140311</v>
      </c>
      <c r="G258" s="40"/>
    </row>
    <row r="259" spans="1:7" ht="16.5" x14ac:dyDescent="0.3">
      <c r="A259" s="38">
        <v>46058</v>
      </c>
      <c r="B259" s="35" t="s">
        <v>1166</v>
      </c>
      <c r="C259" s="20" t="s">
        <v>773</v>
      </c>
      <c r="D259" s="12"/>
      <c r="E259" s="12">
        <v>1043500</v>
      </c>
      <c r="F259" s="304">
        <f t="shared" si="4"/>
        <v>80096811</v>
      </c>
      <c r="G259" s="40" t="s">
        <v>787</v>
      </c>
    </row>
    <row r="260" spans="1:7" ht="16.5" x14ac:dyDescent="0.3">
      <c r="A260" s="38">
        <v>46058</v>
      </c>
      <c r="B260" s="35" t="s">
        <v>1167</v>
      </c>
      <c r="C260" s="103" t="s">
        <v>774</v>
      </c>
      <c r="D260" s="17"/>
      <c r="E260" s="17">
        <v>2500000</v>
      </c>
      <c r="F260" s="304">
        <f t="shared" si="4"/>
        <v>77596811</v>
      </c>
      <c r="G260" s="40"/>
    </row>
    <row r="261" spans="1:7" ht="16.5" x14ac:dyDescent="0.3">
      <c r="A261" s="38">
        <v>46058</v>
      </c>
      <c r="B261" s="8" t="s">
        <v>1168</v>
      </c>
      <c r="C261" s="20" t="s">
        <v>525</v>
      </c>
      <c r="D261" s="12">
        <v>300000</v>
      </c>
      <c r="E261" s="12"/>
      <c r="F261" s="304">
        <f t="shared" si="4"/>
        <v>77896811</v>
      </c>
      <c r="G261" s="40"/>
    </row>
    <row r="262" spans="1:7" ht="16.5" x14ac:dyDescent="0.3">
      <c r="A262" s="38">
        <v>46058</v>
      </c>
      <c r="B262" s="8" t="s">
        <v>1169</v>
      </c>
      <c r="C262" s="20" t="s">
        <v>775</v>
      </c>
      <c r="D262" s="12"/>
      <c r="E262" s="12">
        <v>288000</v>
      </c>
      <c r="F262" s="304">
        <f t="shared" si="4"/>
        <v>77608811</v>
      </c>
      <c r="G262" s="40" t="s">
        <v>776</v>
      </c>
    </row>
    <row r="263" spans="1:7" ht="16.5" x14ac:dyDescent="0.3">
      <c r="A263" s="38">
        <v>46058</v>
      </c>
      <c r="B263" s="8" t="s">
        <v>1170</v>
      </c>
      <c r="C263" s="19" t="s">
        <v>777</v>
      </c>
      <c r="D263" s="307"/>
      <c r="E263" s="307">
        <v>120000</v>
      </c>
      <c r="F263" s="304">
        <f t="shared" si="4"/>
        <v>77488811</v>
      </c>
      <c r="G263" s="40" t="s">
        <v>776</v>
      </c>
    </row>
    <row r="264" spans="1:7" ht="16.5" x14ac:dyDescent="0.3">
      <c r="A264" s="38">
        <v>46058</v>
      </c>
      <c r="B264" s="8" t="s">
        <v>1171</v>
      </c>
      <c r="C264" s="19" t="s">
        <v>778</v>
      </c>
      <c r="D264" s="307"/>
      <c r="E264" s="307">
        <v>120000</v>
      </c>
      <c r="F264" s="304">
        <f t="shared" si="4"/>
        <v>77368811</v>
      </c>
      <c r="G264" s="40" t="s">
        <v>776</v>
      </c>
    </row>
    <row r="265" spans="1:7" ht="16.5" x14ac:dyDescent="0.3">
      <c r="A265" s="38">
        <v>46058</v>
      </c>
      <c r="B265" s="8" t="s">
        <v>1172</v>
      </c>
      <c r="C265" s="19" t="s">
        <v>779</v>
      </c>
      <c r="D265" s="307"/>
      <c r="E265" s="307">
        <v>120000</v>
      </c>
      <c r="F265" s="304">
        <f t="shared" si="4"/>
        <v>77248811</v>
      </c>
      <c r="G265" s="40" t="s">
        <v>776</v>
      </c>
    </row>
    <row r="266" spans="1:7" ht="16.5" x14ac:dyDescent="0.3">
      <c r="A266" s="38">
        <v>46058</v>
      </c>
      <c r="B266" s="8" t="s">
        <v>1173</v>
      </c>
      <c r="C266" s="103" t="s">
        <v>780</v>
      </c>
      <c r="D266" s="17"/>
      <c r="E266" s="17">
        <v>7000000</v>
      </c>
      <c r="F266" s="304">
        <f t="shared" si="4"/>
        <v>70248811</v>
      </c>
      <c r="G266" s="40"/>
    </row>
    <row r="267" spans="1:7" ht="16.5" x14ac:dyDescent="0.3">
      <c r="A267" s="38">
        <v>46058</v>
      </c>
      <c r="B267" s="8" t="s">
        <v>1174</v>
      </c>
      <c r="C267" s="20" t="s">
        <v>784</v>
      </c>
      <c r="D267" s="12"/>
      <c r="E267" s="12">
        <v>42000</v>
      </c>
      <c r="F267" s="304">
        <f t="shared" si="4"/>
        <v>70206811</v>
      </c>
      <c r="G267" s="40" t="s">
        <v>1366</v>
      </c>
    </row>
    <row r="268" spans="1:7" ht="16.5" x14ac:dyDescent="0.3">
      <c r="A268" s="38">
        <v>46059</v>
      </c>
      <c r="B268" s="8" t="s">
        <v>1175</v>
      </c>
      <c r="C268" s="103" t="s">
        <v>1</v>
      </c>
      <c r="D268" s="17"/>
      <c r="E268" s="17">
        <v>2000000</v>
      </c>
      <c r="F268" s="304">
        <f t="shared" si="4"/>
        <v>68206811</v>
      </c>
      <c r="G268" s="40"/>
    </row>
    <row r="269" spans="1:7" ht="16.5" x14ac:dyDescent="0.3">
      <c r="A269" s="38">
        <v>46059</v>
      </c>
      <c r="B269" s="8" t="s">
        <v>1176</v>
      </c>
      <c r="C269" s="331" t="s">
        <v>788</v>
      </c>
      <c r="D269" s="328"/>
      <c r="E269" s="328">
        <v>2700000</v>
      </c>
      <c r="F269" s="304">
        <f t="shared" si="4"/>
        <v>65506811</v>
      </c>
      <c r="G269" s="40" t="s">
        <v>789</v>
      </c>
    </row>
    <row r="270" spans="1:7" ht="16.5" x14ac:dyDescent="0.3">
      <c r="A270" s="38">
        <v>46059</v>
      </c>
      <c r="B270" s="8" t="s">
        <v>1177</v>
      </c>
      <c r="C270" s="103" t="s">
        <v>790</v>
      </c>
      <c r="D270" s="17"/>
      <c r="E270" s="17">
        <v>3115400</v>
      </c>
      <c r="F270" s="304">
        <f t="shared" si="4"/>
        <v>62391411</v>
      </c>
      <c r="G270" s="40"/>
    </row>
    <row r="271" spans="1:7" ht="16.5" x14ac:dyDescent="0.3">
      <c r="A271" s="38">
        <v>46059</v>
      </c>
      <c r="B271" s="8" t="s">
        <v>1178</v>
      </c>
      <c r="C271" s="331" t="s">
        <v>791</v>
      </c>
      <c r="D271" s="328"/>
      <c r="E271" s="328">
        <v>2700000</v>
      </c>
      <c r="F271" s="304">
        <f t="shared" si="4"/>
        <v>59691411</v>
      </c>
      <c r="G271" s="40" t="s">
        <v>792</v>
      </c>
    </row>
    <row r="272" spans="1:7" ht="16.5" x14ac:dyDescent="0.3">
      <c r="A272" s="38">
        <v>46059</v>
      </c>
      <c r="B272" s="8" t="s">
        <v>1179</v>
      </c>
      <c r="C272" s="103" t="s">
        <v>793</v>
      </c>
      <c r="D272" s="17"/>
      <c r="E272" s="17">
        <v>4050000</v>
      </c>
      <c r="F272" s="304">
        <f t="shared" si="4"/>
        <v>55641411</v>
      </c>
      <c r="G272" s="40"/>
    </row>
    <row r="273" spans="1:7" ht="16.5" x14ac:dyDescent="0.3">
      <c r="A273" s="38">
        <v>46059</v>
      </c>
      <c r="B273" s="8" t="s">
        <v>1180</v>
      </c>
      <c r="C273" s="20" t="s">
        <v>794</v>
      </c>
      <c r="D273" s="12"/>
      <c r="E273" s="12">
        <v>2660800</v>
      </c>
      <c r="F273" s="304">
        <f t="shared" si="4"/>
        <v>52980611</v>
      </c>
      <c r="G273" s="40" t="s">
        <v>795</v>
      </c>
    </row>
    <row r="274" spans="1:7" ht="16.5" x14ac:dyDescent="0.3">
      <c r="A274" s="38">
        <v>46059</v>
      </c>
      <c r="B274" s="8" t="s">
        <v>1181</v>
      </c>
      <c r="C274" s="20" t="s">
        <v>239</v>
      </c>
      <c r="D274" s="12"/>
      <c r="E274" s="12">
        <v>1500000</v>
      </c>
      <c r="F274" s="304">
        <f t="shared" si="4"/>
        <v>51480611</v>
      </c>
      <c r="G274" s="40"/>
    </row>
    <row r="275" spans="1:7" ht="16.5" x14ac:dyDescent="0.3">
      <c r="A275" s="38">
        <v>46059</v>
      </c>
      <c r="B275" s="8" t="s">
        <v>1182</v>
      </c>
      <c r="C275" s="20" t="s">
        <v>797</v>
      </c>
      <c r="D275" s="12"/>
      <c r="E275" s="12">
        <v>505000</v>
      </c>
      <c r="F275" s="304">
        <f t="shared" si="4"/>
        <v>50975611</v>
      </c>
      <c r="G275" s="40"/>
    </row>
    <row r="276" spans="1:7" ht="16.5" x14ac:dyDescent="0.3">
      <c r="A276" s="38">
        <v>46059</v>
      </c>
      <c r="B276" s="8" t="s">
        <v>1183</v>
      </c>
      <c r="C276" s="20" t="s">
        <v>798</v>
      </c>
      <c r="D276" s="12"/>
      <c r="E276" s="12">
        <v>4153376</v>
      </c>
      <c r="F276" s="304">
        <f t="shared" si="4"/>
        <v>46822235</v>
      </c>
      <c r="G276" s="40"/>
    </row>
    <row r="277" spans="1:7" ht="16.5" x14ac:dyDescent="0.3">
      <c r="A277" s="38">
        <v>46059</v>
      </c>
      <c r="B277" s="8" t="s">
        <v>1184</v>
      </c>
      <c r="C277" s="20" t="s">
        <v>799</v>
      </c>
      <c r="D277" s="12"/>
      <c r="E277" s="12">
        <v>235000</v>
      </c>
      <c r="F277" s="304">
        <f t="shared" si="4"/>
        <v>46587235</v>
      </c>
      <c r="G277" s="40"/>
    </row>
    <row r="278" spans="1:7" ht="16.5" x14ac:dyDescent="0.3">
      <c r="A278" s="38">
        <v>46059</v>
      </c>
      <c r="B278" s="8" t="s">
        <v>1185</v>
      </c>
      <c r="C278" s="20" t="s">
        <v>245</v>
      </c>
      <c r="D278" s="12"/>
      <c r="E278" s="12">
        <v>202500</v>
      </c>
      <c r="F278" s="304">
        <f t="shared" si="4"/>
        <v>46384735</v>
      </c>
      <c r="G278" s="40"/>
    </row>
    <row r="279" spans="1:7" ht="16.5" x14ac:dyDescent="0.3">
      <c r="A279" s="38">
        <v>46059</v>
      </c>
      <c r="B279" s="8" t="s">
        <v>1186</v>
      </c>
      <c r="C279" s="331" t="s">
        <v>800</v>
      </c>
      <c r="D279" s="328"/>
      <c r="E279" s="328">
        <v>2700000</v>
      </c>
      <c r="F279" s="304">
        <f t="shared" si="4"/>
        <v>43684735</v>
      </c>
      <c r="G279" s="40" t="s">
        <v>802</v>
      </c>
    </row>
    <row r="280" spans="1:7" ht="16.5" x14ac:dyDescent="0.3">
      <c r="A280" s="38">
        <v>46059</v>
      </c>
      <c r="B280" s="8" t="s">
        <v>1187</v>
      </c>
      <c r="C280" s="103" t="s">
        <v>801</v>
      </c>
      <c r="D280" s="17"/>
      <c r="E280" s="17">
        <v>4331500</v>
      </c>
      <c r="F280" s="304">
        <f t="shared" si="4"/>
        <v>39353235</v>
      </c>
      <c r="G280" s="40"/>
    </row>
    <row r="281" spans="1:7" ht="16.5" x14ac:dyDescent="0.3">
      <c r="A281" s="38">
        <v>46059</v>
      </c>
      <c r="B281" s="8" t="s">
        <v>1188</v>
      </c>
      <c r="C281" s="20" t="s">
        <v>223</v>
      </c>
      <c r="D281" s="12">
        <v>4581500</v>
      </c>
      <c r="E281" s="12"/>
      <c r="F281" s="304">
        <f t="shared" si="4"/>
        <v>43934735</v>
      </c>
      <c r="G281" s="40"/>
    </row>
    <row r="282" spans="1:7" ht="16.5" x14ac:dyDescent="0.3">
      <c r="A282" s="38">
        <v>46059</v>
      </c>
      <c r="B282" s="8" t="s">
        <v>1189</v>
      </c>
      <c r="C282" s="331" t="s">
        <v>879</v>
      </c>
      <c r="D282" s="328"/>
      <c r="E282" s="328">
        <v>4581500</v>
      </c>
      <c r="F282" s="304">
        <f t="shared" ref="F282:F345" si="5">F281+D282-E282</f>
        <v>39353235</v>
      </c>
      <c r="G282" s="40" t="s">
        <v>536</v>
      </c>
    </row>
    <row r="283" spans="1:7" ht="16.5" x14ac:dyDescent="0.3">
      <c r="A283" s="38">
        <v>46059</v>
      </c>
      <c r="B283" s="8" t="s">
        <v>1190</v>
      </c>
      <c r="C283" s="19" t="s">
        <v>803</v>
      </c>
      <c r="D283" s="307"/>
      <c r="E283" s="307">
        <v>40000</v>
      </c>
      <c r="F283" s="304">
        <f t="shared" si="5"/>
        <v>39313235</v>
      </c>
      <c r="G283" s="40"/>
    </row>
    <row r="284" spans="1:7" ht="16.5" x14ac:dyDescent="0.3">
      <c r="A284" s="38">
        <v>46059</v>
      </c>
      <c r="B284" s="8" t="s">
        <v>1191</v>
      </c>
      <c r="C284" s="19" t="s">
        <v>804</v>
      </c>
      <c r="D284" s="307"/>
      <c r="E284" s="307">
        <v>40000</v>
      </c>
      <c r="F284" s="304">
        <f t="shared" si="5"/>
        <v>39273235</v>
      </c>
      <c r="G284" s="40"/>
    </row>
    <row r="285" spans="1:7" ht="16.5" x14ac:dyDescent="0.3">
      <c r="A285" s="38">
        <v>46062</v>
      </c>
      <c r="B285" s="8" t="s">
        <v>1192</v>
      </c>
      <c r="C285" s="20" t="s">
        <v>219</v>
      </c>
      <c r="D285" s="12"/>
      <c r="E285" s="12">
        <v>1000000</v>
      </c>
      <c r="F285" s="304">
        <f t="shared" si="5"/>
        <v>38273235</v>
      </c>
      <c r="G285" s="40"/>
    </row>
    <row r="286" spans="1:7" ht="16.5" x14ac:dyDescent="0.3">
      <c r="A286" s="38">
        <v>46062</v>
      </c>
      <c r="B286" s="8" t="s">
        <v>1193</v>
      </c>
      <c r="C286" s="15" t="s">
        <v>813</v>
      </c>
      <c r="D286" s="12"/>
      <c r="E286" s="12">
        <v>760000</v>
      </c>
      <c r="F286" s="304">
        <f t="shared" si="5"/>
        <v>37513235</v>
      </c>
      <c r="G286" s="40"/>
    </row>
    <row r="287" spans="1:7" ht="16.5" x14ac:dyDescent="0.3">
      <c r="A287" s="38">
        <v>46062</v>
      </c>
      <c r="B287" s="8" t="s">
        <v>1194</v>
      </c>
      <c r="C287" s="20" t="s">
        <v>814</v>
      </c>
      <c r="D287" s="12"/>
      <c r="E287" s="12">
        <v>177300</v>
      </c>
      <c r="F287" s="304">
        <f t="shared" si="5"/>
        <v>37335935</v>
      </c>
      <c r="G287" s="40"/>
    </row>
    <row r="288" spans="1:7" ht="16.5" x14ac:dyDescent="0.3">
      <c r="A288" s="38">
        <v>46062</v>
      </c>
      <c r="B288" s="8" t="s">
        <v>1195</v>
      </c>
      <c r="C288" s="20" t="s">
        <v>815</v>
      </c>
      <c r="D288" s="12">
        <v>1000000</v>
      </c>
      <c r="E288" s="12"/>
      <c r="F288" s="304">
        <f t="shared" si="5"/>
        <v>38335935</v>
      </c>
      <c r="G288" s="40"/>
    </row>
    <row r="289" spans="1:7" ht="16.5" x14ac:dyDescent="0.3">
      <c r="A289" s="38">
        <v>46062</v>
      </c>
      <c r="B289" s="8" t="s">
        <v>1196</v>
      </c>
      <c r="C289" s="20" t="s">
        <v>880</v>
      </c>
      <c r="D289" s="12"/>
      <c r="E289" s="12">
        <v>866000</v>
      </c>
      <c r="F289" s="304">
        <f t="shared" si="5"/>
        <v>37469935</v>
      </c>
      <c r="G289" s="40" t="s">
        <v>881</v>
      </c>
    </row>
    <row r="290" spans="1:7" ht="16.5" x14ac:dyDescent="0.3">
      <c r="A290" s="38">
        <v>46062</v>
      </c>
      <c r="B290" s="8" t="s">
        <v>1197</v>
      </c>
      <c r="C290" s="20" t="s">
        <v>834</v>
      </c>
      <c r="D290" s="12"/>
      <c r="E290" s="12">
        <v>31600</v>
      </c>
      <c r="F290" s="304">
        <f t="shared" si="5"/>
        <v>37438335</v>
      </c>
      <c r="G290" s="40" t="s">
        <v>229</v>
      </c>
    </row>
    <row r="291" spans="1:7" ht="16.5" x14ac:dyDescent="0.3">
      <c r="A291" s="38">
        <v>46063</v>
      </c>
      <c r="B291" s="8" t="s">
        <v>1198</v>
      </c>
      <c r="C291" s="15" t="s">
        <v>1374</v>
      </c>
      <c r="D291" s="12"/>
      <c r="E291" s="12">
        <v>750000</v>
      </c>
      <c r="F291" s="304">
        <f t="shared" si="5"/>
        <v>36688335</v>
      </c>
      <c r="G291" s="40"/>
    </row>
    <row r="292" spans="1:7" ht="16.5" x14ac:dyDescent="0.3">
      <c r="A292" s="38">
        <v>46063</v>
      </c>
      <c r="B292" s="8" t="s">
        <v>1199</v>
      </c>
      <c r="C292" s="20" t="s">
        <v>831</v>
      </c>
      <c r="D292" s="12"/>
      <c r="E292" s="12">
        <v>600000</v>
      </c>
      <c r="F292" s="304">
        <f t="shared" si="5"/>
        <v>36088335</v>
      </c>
      <c r="G292" s="40"/>
    </row>
    <row r="293" spans="1:7" ht="16.5" x14ac:dyDescent="0.3">
      <c r="A293" s="38">
        <v>46063</v>
      </c>
      <c r="B293" s="8" t="s">
        <v>1200</v>
      </c>
      <c r="C293" s="20" t="s">
        <v>835</v>
      </c>
      <c r="D293" s="12"/>
      <c r="E293" s="12">
        <v>33000</v>
      </c>
      <c r="F293" s="304">
        <f t="shared" si="5"/>
        <v>36055335</v>
      </c>
      <c r="G293" s="40" t="s">
        <v>836</v>
      </c>
    </row>
    <row r="294" spans="1:7" ht="16.5" x14ac:dyDescent="0.3">
      <c r="A294" s="38">
        <v>46063</v>
      </c>
      <c r="B294" s="8" t="s">
        <v>1201</v>
      </c>
      <c r="C294" s="20" t="s">
        <v>832</v>
      </c>
      <c r="D294" s="12"/>
      <c r="E294" s="12">
        <v>550000</v>
      </c>
      <c r="F294" s="304">
        <f t="shared" si="5"/>
        <v>35505335</v>
      </c>
      <c r="G294" s="40"/>
    </row>
    <row r="295" spans="1:7" ht="16.5" x14ac:dyDescent="0.3">
      <c r="A295" s="38">
        <v>46063</v>
      </c>
      <c r="B295" s="8" t="s">
        <v>1202</v>
      </c>
      <c r="C295" s="19" t="s">
        <v>1375</v>
      </c>
      <c r="D295" s="307"/>
      <c r="E295" s="307">
        <v>120000</v>
      </c>
      <c r="F295" s="304">
        <f t="shared" si="5"/>
        <v>35385335</v>
      </c>
      <c r="G295" s="40"/>
    </row>
    <row r="296" spans="1:7" ht="16.5" x14ac:dyDescent="0.3">
      <c r="A296" s="38">
        <v>46063</v>
      </c>
      <c r="B296" s="8" t="s">
        <v>1203</v>
      </c>
      <c r="C296" s="19" t="s">
        <v>833</v>
      </c>
      <c r="D296" s="307"/>
      <c r="E296" s="307">
        <v>120000</v>
      </c>
      <c r="F296" s="304">
        <f t="shared" si="5"/>
        <v>35265335</v>
      </c>
      <c r="G296" s="40"/>
    </row>
    <row r="297" spans="1:7" ht="16.5" x14ac:dyDescent="0.3">
      <c r="A297" s="38">
        <v>46063</v>
      </c>
      <c r="B297" s="8" t="s">
        <v>1204</v>
      </c>
      <c r="C297" s="103" t="s">
        <v>206</v>
      </c>
      <c r="D297" s="17"/>
      <c r="E297" s="17">
        <v>500000</v>
      </c>
      <c r="F297" s="304">
        <f t="shared" si="5"/>
        <v>34765335</v>
      </c>
      <c r="G297" s="40"/>
    </row>
    <row r="298" spans="1:7" ht="16.5" x14ac:dyDescent="0.3">
      <c r="A298" s="38">
        <v>46063</v>
      </c>
      <c r="B298" s="8" t="s">
        <v>1205</v>
      </c>
      <c r="C298" s="20" t="s">
        <v>837</v>
      </c>
      <c r="D298" s="12"/>
      <c r="E298" s="12">
        <v>2000000</v>
      </c>
      <c r="F298" s="304">
        <f t="shared" si="5"/>
        <v>32765335</v>
      </c>
      <c r="G298" s="40"/>
    </row>
    <row r="299" spans="1:7" ht="16.5" x14ac:dyDescent="0.3">
      <c r="A299" s="38">
        <v>46064</v>
      </c>
      <c r="B299" s="8" t="s">
        <v>1206</v>
      </c>
      <c r="C299" s="20" t="s">
        <v>838</v>
      </c>
      <c r="D299" s="12"/>
      <c r="E299" s="12">
        <v>24000</v>
      </c>
      <c r="F299" s="304">
        <f t="shared" si="5"/>
        <v>32741335</v>
      </c>
      <c r="G299" s="40" t="s">
        <v>839</v>
      </c>
    </row>
    <row r="300" spans="1:7" ht="16.5" x14ac:dyDescent="0.3">
      <c r="A300" s="38">
        <v>46064</v>
      </c>
      <c r="B300" s="8" t="s">
        <v>1207</v>
      </c>
      <c r="C300" s="42" t="s">
        <v>882</v>
      </c>
      <c r="D300" s="12"/>
      <c r="E300" s="12">
        <v>50000</v>
      </c>
      <c r="F300" s="304">
        <f t="shared" si="5"/>
        <v>32691335</v>
      </c>
      <c r="G300" s="40" t="s">
        <v>883</v>
      </c>
    </row>
    <row r="301" spans="1:7" ht="16.5" x14ac:dyDescent="0.3">
      <c r="A301" s="38">
        <v>46064</v>
      </c>
      <c r="B301" s="8" t="s">
        <v>1208</v>
      </c>
      <c r="C301" s="42" t="s">
        <v>884</v>
      </c>
      <c r="D301" s="12"/>
      <c r="E301" s="12">
        <v>643300</v>
      </c>
      <c r="F301" s="304">
        <f t="shared" si="5"/>
        <v>32048035</v>
      </c>
      <c r="G301" s="40" t="s">
        <v>885</v>
      </c>
    </row>
    <row r="302" spans="1:7" ht="16.5" x14ac:dyDescent="0.3">
      <c r="A302" s="38">
        <v>46064</v>
      </c>
      <c r="B302" s="8" t="s">
        <v>1209</v>
      </c>
      <c r="C302" s="20" t="s">
        <v>840</v>
      </c>
      <c r="D302" s="12"/>
      <c r="E302" s="12">
        <v>165000</v>
      </c>
      <c r="F302" s="304">
        <f t="shared" si="5"/>
        <v>31883035</v>
      </c>
      <c r="G302" s="40" t="s">
        <v>886</v>
      </c>
    </row>
    <row r="303" spans="1:7" ht="16.5" x14ac:dyDescent="0.3">
      <c r="A303" s="38">
        <v>46064</v>
      </c>
      <c r="B303" s="8" t="s">
        <v>1210</v>
      </c>
      <c r="C303" s="42" t="s">
        <v>841</v>
      </c>
      <c r="D303" s="12"/>
      <c r="E303" s="12">
        <v>58000</v>
      </c>
      <c r="F303" s="304">
        <f t="shared" si="5"/>
        <v>31825035</v>
      </c>
      <c r="G303" s="40" t="s">
        <v>480</v>
      </c>
    </row>
    <row r="304" spans="1:7" ht="16.5" x14ac:dyDescent="0.3">
      <c r="A304" s="38">
        <v>46064</v>
      </c>
      <c r="B304" s="8" t="s">
        <v>1211</v>
      </c>
      <c r="C304" s="305" t="s">
        <v>842</v>
      </c>
      <c r="D304" s="12"/>
      <c r="E304" s="12">
        <v>205500</v>
      </c>
      <c r="F304" s="304">
        <f t="shared" si="5"/>
        <v>31619535</v>
      </c>
      <c r="G304" s="40" t="s">
        <v>754</v>
      </c>
    </row>
    <row r="305" spans="1:7" ht="16.5" x14ac:dyDescent="0.3">
      <c r="A305" s="38">
        <v>46064</v>
      </c>
      <c r="B305" s="8" t="s">
        <v>1212</v>
      </c>
      <c r="C305" s="103" t="s">
        <v>843</v>
      </c>
      <c r="D305" s="17"/>
      <c r="E305" s="17">
        <v>200000</v>
      </c>
      <c r="F305" s="304">
        <f t="shared" si="5"/>
        <v>31419535</v>
      </c>
      <c r="G305" s="40"/>
    </row>
    <row r="306" spans="1:7" ht="16.5" x14ac:dyDescent="0.3">
      <c r="A306" s="38">
        <v>46064</v>
      </c>
      <c r="B306" s="8" t="s">
        <v>1213</v>
      </c>
      <c r="C306" s="20" t="s">
        <v>844</v>
      </c>
      <c r="D306" s="12"/>
      <c r="E306" s="12">
        <v>45000</v>
      </c>
      <c r="F306" s="304">
        <f t="shared" si="5"/>
        <v>31374535</v>
      </c>
      <c r="G306" s="40"/>
    </row>
    <row r="307" spans="1:7" ht="16.5" x14ac:dyDescent="0.3">
      <c r="A307" s="38">
        <v>46064</v>
      </c>
      <c r="B307" s="8" t="s">
        <v>1214</v>
      </c>
      <c r="C307" s="20" t="s">
        <v>203</v>
      </c>
      <c r="D307" s="12">
        <v>500000</v>
      </c>
      <c r="E307" s="12"/>
      <c r="F307" s="304">
        <f t="shared" si="5"/>
        <v>31874535</v>
      </c>
      <c r="G307" s="40"/>
    </row>
    <row r="308" spans="1:7" ht="33" x14ac:dyDescent="0.3">
      <c r="A308" s="38">
        <v>46064</v>
      </c>
      <c r="B308" s="8" t="s">
        <v>1215</v>
      </c>
      <c r="C308" s="42" t="s">
        <v>887</v>
      </c>
      <c r="D308" s="12"/>
      <c r="E308" s="12">
        <v>479500</v>
      </c>
      <c r="F308" s="304">
        <f t="shared" si="5"/>
        <v>31395035</v>
      </c>
      <c r="G308" s="263" t="s">
        <v>888</v>
      </c>
    </row>
    <row r="309" spans="1:7" ht="16.5" x14ac:dyDescent="0.3">
      <c r="A309" s="38">
        <v>46064</v>
      </c>
      <c r="B309" s="8" t="s">
        <v>1216</v>
      </c>
      <c r="C309" s="42" t="s">
        <v>845</v>
      </c>
      <c r="D309" s="12">
        <v>2600000</v>
      </c>
      <c r="E309" s="12"/>
      <c r="F309" s="304">
        <f t="shared" si="5"/>
        <v>33995035</v>
      </c>
      <c r="G309" s="40"/>
    </row>
    <row r="310" spans="1:7" ht="16.5" x14ac:dyDescent="0.3">
      <c r="A310" s="38">
        <v>46064</v>
      </c>
      <c r="B310" s="35" t="s">
        <v>1217</v>
      </c>
      <c r="C310" s="331" t="s">
        <v>846</v>
      </c>
      <c r="D310" s="328"/>
      <c r="E310" s="328">
        <v>2570500</v>
      </c>
      <c r="F310" s="304">
        <f t="shared" si="5"/>
        <v>31424535</v>
      </c>
      <c r="G310" s="40" t="s">
        <v>889</v>
      </c>
    </row>
    <row r="311" spans="1:7" ht="16.5" x14ac:dyDescent="0.3">
      <c r="A311" s="38">
        <v>46065</v>
      </c>
      <c r="B311" s="8" t="s">
        <v>1218</v>
      </c>
      <c r="C311" s="20" t="s">
        <v>847</v>
      </c>
      <c r="D311" s="12"/>
      <c r="E311" s="12">
        <v>15000000</v>
      </c>
      <c r="F311" s="304">
        <f t="shared" si="5"/>
        <v>16424535</v>
      </c>
      <c r="G311" s="40"/>
    </row>
    <row r="312" spans="1:7" ht="16.5" x14ac:dyDescent="0.3">
      <c r="A312" s="38">
        <v>46065</v>
      </c>
      <c r="B312" s="8" t="s">
        <v>1219</v>
      </c>
      <c r="C312" s="20" t="s">
        <v>542</v>
      </c>
      <c r="D312" s="12">
        <v>1078000</v>
      </c>
      <c r="E312" s="12"/>
      <c r="F312" s="304">
        <f t="shared" si="5"/>
        <v>17502535</v>
      </c>
      <c r="G312" s="40"/>
    </row>
    <row r="313" spans="1:7" ht="16.5" x14ac:dyDescent="0.3">
      <c r="A313" s="38">
        <v>46065</v>
      </c>
      <c r="B313" s="8" t="s">
        <v>1220</v>
      </c>
      <c r="C313" s="331" t="s">
        <v>848</v>
      </c>
      <c r="D313" s="328"/>
      <c r="E313" s="328">
        <v>778000</v>
      </c>
      <c r="F313" s="304">
        <f t="shared" si="5"/>
        <v>16724535</v>
      </c>
      <c r="G313" s="40" t="s">
        <v>543</v>
      </c>
    </row>
    <row r="314" spans="1:7" ht="16.5" x14ac:dyDescent="0.3">
      <c r="A314" s="38">
        <v>46065</v>
      </c>
      <c r="B314" s="8" t="s">
        <v>1221</v>
      </c>
      <c r="C314" s="19" t="s">
        <v>849</v>
      </c>
      <c r="D314" s="307"/>
      <c r="E314" s="307">
        <v>250000</v>
      </c>
      <c r="F314" s="304">
        <f t="shared" si="5"/>
        <v>16474535</v>
      </c>
      <c r="G314" s="40" t="s">
        <v>543</v>
      </c>
    </row>
    <row r="315" spans="1:7" ht="16.5" x14ac:dyDescent="0.3">
      <c r="A315" s="38">
        <v>46065</v>
      </c>
      <c r="B315" s="8" t="s">
        <v>1222</v>
      </c>
      <c r="C315" s="19" t="s">
        <v>850</v>
      </c>
      <c r="D315" s="307"/>
      <c r="E315" s="307">
        <v>250000</v>
      </c>
      <c r="F315" s="304">
        <f t="shared" si="5"/>
        <v>16224535</v>
      </c>
      <c r="G315" s="40" t="s">
        <v>543</v>
      </c>
    </row>
    <row r="316" spans="1:7" ht="16.5" x14ac:dyDescent="0.3">
      <c r="A316" s="38">
        <v>46065</v>
      </c>
      <c r="B316" s="8" t="s">
        <v>1223</v>
      </c>
      <c r="C316" s="20" t="s">
        <v>851</v>
      </c>
      <c r="D316" s="12"/>
      <c r="E316" s="12">
        <v>600000</v>
      </c>
      <c r="F316" s="304">
        <f t="shared" si="5"/>
        <v>15624535</v>
      </c>
      <c r="G316" s="40"/>
    </row>
    <row r="317" spans="1:7" ht="16.5" x14ac:dyDescent="0.3">
      <c r="A317" s="38">
        <v>46065</v>
      </c>
      <c r="B317" s="8" t="s">
        <v>1224</v>
      </c>
      <c r="C317" s="20" t="s">
        <v>852</v>
      </c>
      <c r="D317" s="12"/>
      <c r="E317" s="12">
        <v>152500</v>
      </c>
      <c r="F317" s="304">
        <f t="shared" si="5"/>
        <v>15472035</v>
      </c>
      <c r="G317" s="40" t="s">
        <v>853</v>
      </c>
    </row>
    <row r="318" spans="1:7" ht="16.5" x14ac:dyDescent="0.3">
      <c r="A318" s="38">
        <v>46065</v>
      </c>
      <c r="B318" s="8" t="s">
        <v>1225</v>
      </c>
      <c r="C318" s="20" t="s">
        <v>854</v>
      </c>
      <c r="D318" s="12"/>
      <c r="E318" s="12">
        <v>1330900</v>
      </c>
      <c r="F318" s="304">
        <f t="shared" si="5"/>
        <v>14141135</v>
      </c>
      <c r="G318" s="40"/>
    </row>
    <row r="319" spans="1:7" ht="16.5" x14ac:dyDescent="0.3">
      <c r="A319" s="38">
        <v>46065</v>
      </c>
      <c r="B319" s="8" t="s">
        <v>1226</v>
      </c>
      <c r="C319" s="20" t="s">
        <v>855</v>
      </c>
      <c r="D319" s="12"/>
      <c r="E319" s="12">
        <v>515300</v>
      </c>
      <c r="F319" s="304">
        <f t="shared" si="5"/>
        <v>13625835</v>
      </c>
      <c r="G319" s="40" t="s">
        <v>229</v>
      </c>
    </row>
    <row r="320" spans="1:7" ht="16.5" x14ac:dyDescent="0.3">
      <c r="A320" s="38">
        <v>46066</v>
      </c>
      <c r="B320" s="8" t="s">
        <v>1227</v>
      </c>
      <c r="C320" s="14" t="s">
        <v>217</v>
      </c>
      <c r="D320" s="22">
        <v>100000000</v>
      </c>
      <c r="E320" s="12"/>
      <c r="F320" s="304">
        <f t="shared" si="5"/>
        <v>113625835</v>
      </c>
      <c r="G320" s="40"/>
    </row>
    <row r="321" spans="1:7" ht="16.5" x14ac:dyDescent="0.3">
      <c r="A321" s="38">
        <v>46066</v>
      </c>
      <c r="B321" s="8" t="s">
        <v>1228</v>
      </c>
      <c r="C321" s="20" t="s">
        <v>865</v>
      </c>
      <c r="D321" s="12"/>
      <c r="E321" s="12">
        <v>108000</v>
      </c>
      <c r="F321" s="304">
        <f t="shared" si="5"/>
        <v>113517835</v>
      </c>
      <c r="G321" s="40"/>
    </row>
    <row r="322" spans="1:7" ht="16.5" x14ac:dyDescent="0.3">
      <c r="A322" s="38">
        <v>46066</v>
      </c>
      <c r="B322" s="8" t="s">
        <v>1229</v>
      </c>
      <c r="C322" s="20" t="s">
        <v>866</v>
      </c>
      <c r="D322" s="12">
        <v>2000000</v>
      </c>
      <c r="E322" s="12"/>
      <c r="F322" s="304">
        <f t="shared" si="5"/>
        <v>115517835</v>
      </c>
      <c r="G322" s="40"/>
    </row>
    <row r="323" spans="1:7" ht="16.5" x14ac:dyDescent="0.3">
      <c r="A323" s="38">
        <v>46066</v>
      </c>
      <c r="B323" s="8" t="s">
        <v>1230</v>
      </c>
      <c r="C323" s="331" t="s">
        <v>867</v>
      </c>
      <c r="D323" s="328"/>
      <c r="E323" s="328">
        <v>1526000</v>
      </c>
      <c r="F323" s="304">
        <f t="shared" si="5"/>
        <v>113991835</v>
      </c>
      <c r="G323" s="40" t="s">
        <v>543</v>
      </c>
    </row>
    <row r="324" spans="1:7" ht="16.5" x14ac:dyDescent="0.3">
      <c r="A324" s="38">
        <v>46066</v>
      </c>
      <c r="B324" s="8" t="s">
        <v>1231</v>
      </c>
      <c r="C324" s="19" t="s">
        <v>868</v>
      </c>
      <c r="D324" s="307"/>
      <c r="E324" s="307">
        <v>310000</v>
      </c>
      <c r="F324" s="304">
        <f t="shared" si="5"/>
        <v>113681835</v>
      </c>
      <c r="G324" s="40" t="s">
        <v>543</v>
      </c>
    </row>
    <row r="325" spans="1:7" ht="16.5" x14ac:dyDescent="0.3">
      <c r="A325" s="38">
        <v>46066</v>
      </c>
      <c r="B325" s="8" t="s">
        <v>1232</v>
      </c>
      <c r="C325" s="19" t="s">
        <v>869</v>
      </c>
      <c r="D325" s="307"/>
      <c r="E325" s="307">
        <v>310000</v>
      </c>
      <c r="F325" s="304">
        <f t="shared" si="5"/>
        <v>113371835</v>
      </c>
      <c r="G325" s="40" t="s">
        <v>543</v>
      </c>
    </row>
    <row r="326" spans="1:7" ht="16.5" x14ac:dyDescent="0.3">
      <c r="A326" s="38">
        <v>46066</v>
      </c>
      <c r="B326" s="8" t="s">
        <v>1233</v>
      </c>
      <c r="C326" s="19" t="s">
        <v>890</v>
      </c>
      <c r="D326" s="307"/>
      <c r="E326" s="307">
        <v>140000</v>
      </c>
      <c r="F326" s="304">
        <f t="shared" si="5"/>
        <v>113231835</v>
      </c>
      <c r="G326" s="40" t="s">
        <v>304</v>
      </c>
    </row>
    <row r="327" spans="1:7" ht="16.5" x14ac:dyDescent="0.3">
      <c r="A327" s="38">
        <v>46066</v>
      </c>
      <c r="B327" s="8" t="s">
        <v>1234</v>
      </c>
      <c r="C327" s="19" t="s">
        <v>870</v>
      </c>
      <c r="D327" s="307"/>
      <c r="E327" s="307">
        <v>50000</v>
      </c>
      <c r="F327" s="304">
        <f t="shared" si="5"/>
        <v>113181835</v>
      </c>
      <c r="G327" s="40" t="s">
        <v>543</v>
      </c>
    </row>
    <row r="328" spans="1:7" ht="16.5" x14ac:dyDescent="0.3">
      <c r="A328" s="38">
        <v>46066</v>
      </c>
      <c r="B328" s="8" t="s">
        <v>1235</v>
      </c>
      <c r="C328" s="19" t="s">
        <v>871</v>
      </c>
      <c r="D328" s="307"/>
      <c r="E328" s="307">
        <v>140000</v>
      </c>
      <c r="F328" s="304">
        <f t="shared" si="5"/>
        <v>113041835</v>
      </c>
      <c r="G328" s="40" t="s">
        <v>304</v>
      </c>
    </row>
    <row r="329" spans="1:7" ht="16.5" x14ac:dyDescent="0.3">
      <c r="A329" s="38">
        <v>46066</v>
      </c>
      <c r="B329" s="8" t="s">
        <v>1236</v>
      </c>
      <c r="C329" s="19" t="s">
        <v>872</v>
      </c>
      <c r="D329" s="307"/>
      <c r="E329" s="307">
        <v>50000</v>
      </c>
      <c r="F329" s="304">
        <f t="shared" si="5"/>
        <v>112991835</v>
      </c>
      <c r="G329" s="40" t="s">
        <v>543</v>
      </c>
    </row>
    <row r="330" spans="1:7" ht="16.5" x14ac:dyDescent="0.3">
      <c r="A330" s="38">
        <v>46066</v>
      </c>
      <c r="B330" s="8" t="s">
        <v>1237</v>
      </c>
      <c r="C330" s="20" t="s">
        <v>245</v>
      </c>
      <c r="D330" s="12"/>
      <c r="E330" s="12">
        <v>225000</v>
      </c>
      <c r="F330" s="304">
        <f t="shared" si="5"/>
        <v>112766835</v>
      </c>
      <c r="G330" s="40"/>
    </row>
    <row r="331" spans="1:7" ht="16.5" x14ac:dyDescent="0.3">
      <c r="A331" s="38">
        <v>46066</v>
      </c>
      <c r="B331" s="8" t="s">
        <v>1238</v>
      </c>
      <c r="C331" s="103" t="s">
        <v>874</v>
      </c>
      <c r="D331" s="17"/>
      <c r="E331" s="17">
        <v>17000000</v>
      </c>
      <c r="F331" s="304">
        <f t="shared" si="5"/>
        <v>95766835</v>
      </c>
      <c r="G331" s="40"/>
    </row>
    <row r="332" spans="1:7" ht="16.5" x14ac:dyDescent="0.3">
      <c r="A332" s="38">
        <v>46066</v>
      </c>
      <c r="B332" s="8" t="s">
        <v>1239</v>
      </c>
      <c r="C332" s="103" t="s">
        <v>875</v>
      </c>
      <c r="D332" s="17"/>
      <c r="E332" s="17">
        <v>3000000</v>
      </c>
      <c r="F332" s="304">
        <f t="shared" si="5"/>
        <v>92766835</v>
      </c>
      <c r="G332" s="40"/>
    </row>
    <row r="333" spans="1:7" ht="16.5" x14ac:dyDescent="0.3">
      <c r="A333" s="38">
        <v>46066</v>
      </c>
      <c r="B333" s="8" t="s">
        <v>1240</v>
      </c>
      <c r="C333" s="20" t="s">
        <v>876</v>
      </c>
      <c r="D333" s="12"/>
      <c r="E333" s="12">
        <v>400000</v>
      </c>
      <c r="F333" s="304">
        <f t="shared" si="5"/>
        <v>92366835</v>
      </c>
      <c r="G333" s="40"/>
    </row>
    <row r="334" spans="1:7" ht="16.5" x14ac:dyDescent="0.3">
      <c r="A334" s="38">
        <v>46066</v>
      </c>
      <c r="B334" s="8" t="s">
        <v>1241</v>
      </c>
      <c r="C334" s="42" t="s">
        <v>877</v>
      </c>
      <c r="D334" s="12">
        <v>2500000</v>
      </c>
      <c r="E334" s="12"/>
      <c r="F334" s="304">
        <f t="shared" si="5"/>
        <v>94866835</v>
      </c>
      <c r="G334" s="40"/>
    </row>
    <row r="335" spans="1:7" ht="16.5" x14ac:dyDescent="0.3">
      <c r="A335" s="38">
        <v>46066</v>
      </c>
      <c r="B335" s="8" t="s">
        <v>1242</v>
      </c>
      <c r="C335" s="103" t="s">
        <v>878</v>
      </c>
      <c r="D335" s="17"/>
      <c r="E335" s="17">
        <v>2409000</v>
      </c>
      <c r="F335" s="304">
        <f t="shared" si="5"/>
        <v>92457835</v>
      </c>
      <c r="G335" s="40"/>
    </row>
    <row r="336" spans="1:7" ht="16.5" x14ac:dyDescent="0.3">
      <c r="A336" s="38">
        <v>46069</v>
      </c>
      <c r="B336" s="8" t="s">
        <v>1243</v>
      </c>
      <c r="C336" s="316" t="s">
        <v>891</v>
      </c>
      <c r="D336" s="12"/>
      <c r="E336" s="12">
        <v>3871400</v>
      </c>
      <c r="F336" s="304">
        <f t="shared" si="5"/>
        <v>88586435</v>
      </c>
      <c r="G336" s="40"/>
    </row>
    <row r="337" spans="1:7" ht="16.5" x14ac:dyDescent="0.3">
      <c r="A337" s="38">
        <v>46069</v>
      </c>
      <c r="B337" s="8" t="s">
        <v>1244</v>
      </c>
      <c r="C337" s="316" t="s">
        <v>892</v>
      </c>
      <c r="D337" s="12"/>
      <c r="E337" s="12">
        <v>713200</v>
      </c>
      <c r="F337" s="304">
        <f t="shared" si="5"/>
        <v>87873235</v>
      </c>
      <c r="G337" s="40"/>
    </row>
    <row r="338" spans="1:7" ht="16.5" x14ac:dyDescent="0.3">
      <c r="A338" s="38">
        <v>46069</v>
      </c>
      <c r="B338" s="35" t="s">
        <v>1245</v>
      </c>
      <c r="C338" s="20" t="s">
        <v>894</v>
      </c>
      <c r="D338" s="12"/>
      <c r="E338" s="12">
        <v>50000</v>
      </c>
      <c r="F338" s="304">
        <f t="shared" si="5"/>
        <v>87823235</v>
      </c>
      <c r="G338" s="40" t="s">
        <v>895</v>
      </c>
    </row>
    <row r="339" spans="1:7" ht="16.5" x14ac:dyDescent="0.3">
      <c r="A339" s="38">
        <v>46072</v>
      </c>
      <c r="B339" s="35" t="s">
        <v>1318</v>
      </c>
      <c r="C339" s="15" t="s">
        <v>896</v>
      </c>
      <c r="D339" s="12"/>
      <c r="E339" s="12">
        <v>950000</v>
      </c>
      <c r="F339" s="304">
        <f t="shared" si="5"/>
        <v>86873235</v>
      </c>
      <c r="G339" s="40"/>
    </row>
    <row r="340" spans="1:7" ht="16.5" x14ac:dyDescent="0.3">
      <c r="A340" s="38">
        <v>46072</v>
      </c>
      <c r="B340" s="35" t="s">
        <v>1319</v>
      </c>
      <c r="C340" s="20" t="s">
        <v>219</v>
      </c>
      <c r="D340" s="12"/>
      <c r="E340" s="12">
        <v>1000000</v>
      </c>
      <c r="F340" s="304">
        <f t="shared" si="5"/>
        <v>85873235</v>
      </c>
      <c r="G340" s="40"/>
    </row>
    <row r="341" spans="1:7" ht="16.5" x14ac:dyDescent="0.3">
      <c r="A341" s="38">
        <v>46072</v>
      </c>
      <c r="B341" s="8" t="s">
        <v>1320</v>
      </c>
      <c r="C341" s="19" t="s">
        <v>897</v>
      </c>
      <c r="D341" s="307"/>
      <c r="E341" s="307">
        <v>60000</v>
      </c>
      <c r="F341" s="304">
        <f t="shared" si="5"/>
        <v>85813235</v>
      </c>
      <c r="G341" s="40"/>
    </row>
    <row r="342" spans="1:7" ht="16.5" x14ac:dyDescent="0.3">
      <c r="A342" s="38">
        <v>46072</v>
      </c>
      <c r="B342" s="8" t="s">
        <v>1321</v>
      </c>
      <c r="C342" s="19" t="s">
        <v>898</v>
      </c>
      <c r="D342" s="307"/>
      <c r="E342" s="307">
        <v>60000</v>
      </c>
      <c r="F342" s="304">
        <f t="shared" si="5"/>
        <v>85753235</v>
      </c>
      <c r="G342" s="40"/>
    </row>
    <row r="343" spans="1:7" ht="16.5" x14ac:dyDescent="0.3">
      <c r="A343" s="38">
        <v>46072</v>
      </c>
      <c r="B343" s="8" t="s">
        <v>1322</v>
      </c>
      <c r="C343" s="20" t="s">
        <v>815</v>
      </c>
      <c r="D343" s="12">
        <v>7000000</v>
      </c>
      <c r="E343" s="12"/>
      <c r="F343" s="304">
        <f t="shared" si="5"/>
        <v>92753235</v>
      </c>
      <c r="G343" s="40"/>
    </row>
    <row r="344" spans="1:7" ht="16.5" x14ac:dyDescent="0.3">
      <c r="A344" s="38">
        <v>46072</v>
      </c>
      <c r="B344" s="8" t="s">
        <v>1323</v>
      </c>
      <c r="C344" s="331" t="s">
        <v>1101</v>
      </c>
      <c r="D344" s="328"/>
      <c r="E344" s="328">
        <v>2252500</v>
      </c>
      <c r="F344" s="304">
        <f t="shared" si="5"/>
        <v>90500735</v>
      </c>
      <c r="G344" s="40" t="s">
        <v>883</v>
      </c>
    </row>
    <row r="345" spans="1:7" ht="16.5" x14ac:dyDescent="0.3">
      <c r="A345" s="38">
        <v>46072</v>
      </c>
      <c r="B345" s="8" t="s">
        <v>1324</v>
      </c>
      <c r="C345" s="331" t="s">
        <v>899</v>
      </c>
      <c r="D345" s="328"/>
      <c r="E345" s="328">
        <v>1546500</v>
      </c>
      <c r="F345" s="304">
        <f t="shared" si="5"/>
        <v>88954235</v>
      </c>
      <c r="G345" s="40" t="s">
        <v>543</v>
      </c>
    </row>
    <row r="346" spans="1:7" ht="16.5" x14ac:dyDescent="0.3">
      <c r="A346" s="38">
        <v>46072</v>
      </c>
      <c r="B346" s="8" t="s">
        <v>1325</v>
      </c>
      <c r="C346" s="331" t="s">
        <v>1102</v>
      </c>
      <c r="D346" s="328"/>
      <c r="E346" s="328">
        <v>3588000</v>
      </c>
      <c r="F346" s="304">
        <f t="shared" ref="F346:F404" si="6">F345+D346-E346</f>
        <v>85366235</v>
      </c>
      <c r="G346" s="40" t="s">
        <v>1103</v>
      </c>
    </row>
    <row r="347" spans="1:7" ht="16.5" x14ac:dyDescent="0.3">
      <c r="A347" s="38">
        <v>46072</v>
      </c>
      <c r="B347" s="8" t="s">
        <v>1326</v>
      </c>
      <c r="C347" s="19" t="s">
        <v>900</v>
      </c>
      <c r="D347" s="307"/>
      <c r="E347" s="307">
        <v>290000</v>
      </c>
      <c r="F347" s="304">
        <f t="shared" si="6"/>
        <v>85076235</v>
      </c>
      <c r="G347" s="40" t="s">
        <v>543</v>
      </c>
    </row>
    <row r="348" spans="1:7" ht="16.5" x14ac:dyDescent="0.3">
      <c r="A348" s="38">
        <v>46072</v>
      </c>
      <c r="B348" s="8" t="s">
        <v>1327</v>
      </c>
      <c r="C348" s="19" t="s">
        <v>1099</v>
      </c>
      <c r="D348" s="307"/>
      <c r="E348" s="307">
        <v>480000</v>
      </c>
      <c r="F348" s="304">
        <f t="shared" si="6"/>
        <v>84596235</v>
      </c>
      <c r="G348" s="40" t="s">
        <v>883</v>
      </c>
    </row>
    <row r="349" spans="1:7" ht="16.5" x14ac:dyDescent="0.3">
      <c r="A349" s="38">
        <v>46072</v>
      </c>
      <c r="B349" s="8" t="s">
        <v>1328</v>
      </c>
      <c r="C349" s="19" t="s">
        <v>901</v>
      </c>
      <c r="D349" s="307"/>
      <c r="E349" s="307">
        <v>290000</v>
      </c>
      <c r="F349" s="304">
        <f t="shared" si="6"/>
        <v>84306235</v>
      </c>
      <c r="G349" s="40" t="s">
        <v>543</v>
      </c>
    </row>
    <row r="350" spans="1:7" ht="16.5" x14ac:dyDescent="0.3">
      <c r="A350" s="38">
        <v>46072</v>
      </c>
      <c r="B350" s="8" t="s">
        <v>1329</v>
      </c>
      <c r="C350" s="19" t="s">
        <v>1100</v>
      </c>
      <c r="D350" s="307"/>
      <c r="E350" s="307">
        <v>480000</v>
      </c>
      <c r="F350" s="304">
        <f t="shared" si="6"/>
        <v>83826235</v>
      </c>
      <c r="G350" s="40" t="s">
        <v>883</v>
      </c>
    </row>
    <row r="351" spans="1:7" ht="16.5" x14ac:dyDescent="0.3">
      <c r="A351" s="38">
        <v>46072</v>
      </c>
      <c r="B351" s="8" t="s">
        <v>1330</v>
      </c>
      <c r="C351" s="20" t="s">
        <v>902</v>
      </c>
      <c r="D351" s="12"/>
      <c r="E351" s="12">
        <v>188000</v>
      </c>
      <c r="F351" s="304">
        <f t="shared" si="6"/>
        <v>83638235</v>
      </c>
      <c r="G351" s="40" t="s">
        <v>229</v>
      </c>
    </row>
    <row r="352" spans="1:7" ht="16.5" x14ac:dyDescent="0.3">
      <c r="A352" s="38">
        <v>46072</v>
      </c>
      <c r="B352" s="8" t="s">
        <v>1331</v>
      </c>
      <c r="C352" s="20" t="s">
        <v>903</v>
      </c>
      <c r="D352" s="12">
        <v>104000</v>
      </c>
      <c r="E352" s="12"/>
      <c r="F352" s="304">
        <f t="shared" si="6"/>
        <v>83742235</v>
      </c>
      <c r="G352" s="40"/>
    </row>
    <row r="353" spans="1:7" ht="16.5" x14ac:dyDescent="0.3">
      <c r="A353" s="38">
        <v>46072</v>
      </c>
      <c r="B353" s="8" t="s">
        <v>1332</v>
      </c>
      <c r="C353" s="15" t="s">
        <v>1377</v>
      </c>
      <c r="D353" s="12"/>
      <c r="E353" s="12">
        <v>750000</v>
      </c>
      <c r="F353" s="304">
        <f t="shared" si="6"/>
        <v>82992235</v>
      </c>
      <c r="G353" s="40"/>
    </row>
    <row r="354" spans="1:7" ht="16.5" x14ac:dyDescent="0.3">
      <c r="A354" s="38">
        <v>46072</v>
      </c>
      <c r="B354" s="8" t="s">
        <v>1333</v>
      </c>
      <c r="C354" s="20" t="s">
        <v>1017</v>
      </c>
      <c r="D354" s="12"/>
      <c r="E354" s="12">
        <v>50000</v>
      </c>
      <c r="F354" s="304">
        <f t="shared" si="6"/>
        <v>82942235</v>
      </c>
      <c r="G354" s="40" t="s">
        <v>229</v>
      </c>
    </row>
    <row r="355" spans="1:7" ht="16.5" x14ac:dyDescent="0.3">
      <c r="A355" s="38">
        <v>46073</v>
      </c>
      <c r="B355" s="8" t="s">
        <v>1334</v>
      </c>
      <c r="C355" s="103" t="s">
        <v>206</v>
      </c>
      <c r="D355" s="17"/>
      <c r="E355" s="17">
        <v>500000</v>
      </c>
      <c r="F355" s="304">
        <f t="shared" si="6"/>
        <v>82442235</v>
      </c>
      <c r="G355" s="40"/>
    </row>
    <row r="356" spans="1:7" ht="16.5" x14ac:dyDescent="0.3">
      <c r="A356" s="38">
        <v>46073</v>
      </c>
      <c r="B356" s="8" t="s">
        <v>1335</v>
      </c>
      <c r="C356" s="20" t="s">
        <v>1012</v>
      </c>
      <c r="D356" s="12"/>
      <c r="E356" s="12">
        <v>138100</v>
      </c>
      <c r="F356" s="304">
        <f t="shared" si="6"/>
        <v>82304135</v>
      </c>
      <c r="G356" s="40"/>
    </row>
    <row r="357" spans="1:7" ht="16.5" x14ac:dyDescent="0.3">
      <c r="A357" s="38">
        <v>46073</v>
      </c>
      <c r="B357" s="8" t="s">
        <v>1336</v>
      </c>
      <c r="C357" s="20" t="s">
        <v>1013</v>
      </c>
      <c r="D357" s="12"/>
      <c r="E357" s="12">
        <v>67000</v>
      </c>
      <c r="F357" s="304">
        <f t="shared" si="6"/>
        <v>82237135</v>
      </c>
      <c r="G357" s="40"/>
    </row>
    <row r="358" spans="1:7" ht="16.5" x14ac:dyDescent="0.3">
      <c r="A358" s="38">
        <v>46073</v>
      </c>
      <c r="B358" s="8" t="s">
        <v>1337</v>
      </c>
      <c r="C358" s="20" t="s">
        <v>1014</v>
      </c>
      <c r="D358" s="12"/>
      <c r="E358" s="12">
        <v>32000</v>
      </c>
      <c r="F358" s="304">
        <f t="shared" si="6"/>
        <v>82205135</v>
      </c>
      <c r="G358" s="40"/>
    </row>
    <row r="359" spans="1:7" ht="16.5" x14ac:dyDescent="0.3">
      <c r="A359" s="38">
        <v>46073</v>
      </c>
      <c r="B359" s="8" t="s">
        <v>1338</v>
      </c>
      <c r="C359" s="42" t="s">
        <v>1015</v>
      </c>
      <c r="D359" s="12">
        <v>17000000</v>
      </c>
      <c r="E359" s="12"/>
      <c r="F359" s="304">
        <f t="shared" si="6"/>
        <v>99205135</v>
      </c>
      <c r="G359" s="40"/>
    </row>
    <row r="360" spans="1:7" ht="16.5" x14ac:dyDescent="0.3">
      <c r="A360" s="38">
        <v>46073</v>
      </c>
      <c r="B360" s="8" t="s">
        <v>1339</v>
      </c>
      <c r="C360" s="20" t="s">
        <v>1016</v>
      </c>
      <c r="D360" s="12"/>
      <c r="E360" s="12">
        <v>17500000</v>
      </c>
      <c r="F360" s="304">
        <f t="shared" si="6"/>
        <v>81705135</v>
      </c>
      <c r="G360" s="40"/>
    </row>
    <row r="361" spans="1:7" ht="16.5" x14ac:dyDescent="0.3">
      <c r="A361" s="38">
        <v>46073</v>
      </c>
      <c r="B361" s="8" t="s">
        <v>1340</v>
      </c>
      <c r="C361" s="20" t="s">
        <v>2</v>
      </c>
      <c r="D361" s="12">
        <v>2000000</v>
      </c>
      <c r="E361" s="12"/>
      <c r="F361" s="304">
        <f t="shared" si="6"/>
        <v>83705135</v>
      </c>
      <c r="G361" s="40"/>
    </row>
    <row r="362" spans="1:7" ht="16.5" x14ac:dyDescent="0.3">
      <c r="A362" s="38">
        <v>46073</v>
      </c>
      <c r="B362" s="8" t="s">
        <v>1341</v>
      </c>
      <c r="C362" s="20" t="s">
        <v>1020</v>
      </c>
      <c r="D362" s="12">
        <v>23986327</v>
      </c>
      <c r="E362" s="12"/>
      <c r="F362" s="304">
        <f t="shared" si="6"/>
        <v>107691462</v>
      </c>
      <c r="G362" s="40"/>
    </row>
    <row r="363" spans="1:7" ht="49.5" x14ac:dyDescent="0.3">
      <c r="A363" s="38">
        <v>46073</v>
      </c>
      <c r="B363" s="8" t="s">
        <v>1342</v>
      </c>
      <c r="C363" s="20" t="s">
        <v>1022</v>
      </c>
      <c r="D363" s="12"/>
      <c r="E363" s="12">
        <v>25986327</v>
      </c>
      <c r="F363" s="304">
        <f t="shared" si="6"/>
        <v>81705135</v>
      </c>
      <c r="G363" s="263" t="s">
        <v>1021</v>
      </c>
    </row>
    <row r="364" spans="1:7" ht="16.5" x14ac:dyDescent="0.3">
      <c r="A364" s="38">
        <v>46076</v>
      </c>
      <c r="B364" s="8" t="s">
        <v>1343</v>
      </c>
      <c r="C364" s="20" t="s">
        <v>203</v>
      </c>
      <c r="D364" s="12">
        <v>500000</v>
      </c>
      <c r="E364" s="12"/>
      <c r="F364" s="304">
        <f t="shared" si="6"/>
        <v>82205135</v>
      </c>
      <c r="G364" s="40"/>
    </row>
    <row r="365" spans="1:7" ht="33" x14ac:dyDescent="0.3">
      <c r="A365" s="38">
        <v>46076</v>
      </c>
      <c r="B365" s="8" t="s">
        <v>1344</v>
      </c>
      <c r="C365" s="42" t="s">
        <v>1097</v>
      </c>
      <c r="D365" s="12"/>
      <c r="E365" s="12">
        <v>714500</v>
      </c>
      <c r="F365" s="304">
        <f t="shared" si="6"/>
        <v>81490635</v>
      </c>
      <c r="G365" s="263" t="s">
        <v>1098</v>
      </c>
    </row>
    <row r="366" spans="1:7" ht="16.5" x14ac:dyDescent="0.3">
      <c r="A366" s="38">
        <v>46076</v>
      </c>
      <c r="B366" s="8" t="s">
        <v>1345</v>
      </c>
      <c r="C366" s="15" t="s">
        <v>1080</v>
      </c>
      <c r="D366" s="12"/>
      <c r="E366" s="12">
        <v>760000</v>
      </c>
      <c r="F366" s="304">
        <f t="shared" si="6"/>
        <v>80730635</v>
      </c>
      <c r="G366" s="40"/>
    </row>
    <row r="367" spans="1:7" ht="16.5" x14ac:dyDescent="0.3">
      <c r="A367" s="38">
        <v>46076</v>
      </c>
      <c r="B367" s="8" t="s">
        <v>1346</v>
      </c>
      <c r="C367" s="20" t="s">
        <v>1081</v>
      </c>
      <c r="D367" s="12"/>
      <c r="E367" s="12">
        <v>750000</v>
      </c>
      <c r="F367" s="304">
        <f t="shared" si="6"/>
        <v>79980635</v>
      </c>
      <c r="G367" s="40"/>
    </row>
    <row r="368" spans="1:7" ht="16.5" x14ac:dyDescent="0.3">
      <c r="A368" s="38">
        <v>46076</v>
      </c>
      <c r="B368" s="8" t="s">
        <v>1347</v>
      </c>
      <c r="C368" s="19" t="s">
        <v>1082</v>
      </c>
      <c r="D368" s="307"/>
      <c r="E368" s="307">
        <v>60000</v>
      </c>
      <c r="F368" s="304">
        <f t="shared" si="6"/>
        <v>79920635</v>
      </c>
      <c r="G368" s="40"/>
    </row>
    <row r="369" spans="1:7" ht="33" x14ac:dyDescent="0.3">
      <c r="A369" s="38">
        <v>46076</v>
      </c>
      <c r="B369" s="8" t="s">
        <v>1348</v>
      </c>
      <c r="C369" s="42" t="s">
        <v>1114</v>
      </c>
      <c r="D369" s="12"/>
      <c r="E369" s="12">
        <v>261500</v>
      </c>
      <c r="F369" s="304">
        <f t="shared" si="6"/>
        <v>79659135</v>
      </c>
      <c r="G369" s="263" t="s">
        <v>1115</v>
      </c>
    </row>
    <row r="370" spans="1:7" ht="16.5" x14ac:dyDescent="0.3">
      <c r="A370" s="38">
        <v>46076</v>
      </c>
      <c r="B370" s="8" t="s">
        <v>1349</v>
      </c>
      <c r="C370" s="331" t="s">
        <v>1083</v>
      </c>
      <c r="D370" s="328"/>
      <c r="E370" s="328">
        <v>1950000</v>
      </c>
      <c r="F370" s="304">
        <f t="shared" si="6"/>
        <v>77709135</v>
      </c>
      <c r="G370" s="40" t="s">
        <v>698</v>
      </c>
    </row>
    <row r="371" spans="1:7" ht="16.5" x14ac:dyDescent="0.3">
      <c r="A371" s="38">
        <v>46076</v>
      </c>
      <c r="B371" s="8" t="s">
        <v>1350</v>
      </c>
      <c r="C371" s="19" t="s">
        <v>1094</v>
      </c>
      <c r="D371" s="307"/>
      <c r="E371" s="307">
        <v>120000</v>
      </c>
      <c r="F371" s="304">
        <f t="shared" si="6"/>
        <v>77589135</v>
      </c>
      <c r="G371" s="40" t="s">
        <v>194</v>
      </c>
    </row>
    <row r="372" spans="1:7" ht="16.5" x14ac:dyDescent="0.3">
      <c r="A372" s="38">
        <v>46076</v>
      </c>
      <c r="B372" s="8" t="s">
        <v>1351</v>
      </c>
      <c r="C372" s="19" t="s">
        <v>1095</v>
      </c>
      <c r="D372" s="307"/>
      <c r="E372" s="307">
        <v>120000</v>
      </c>
      <c r="F372" s="304">
        <f t="shared" si="6"/>
        <v>77469135</v>
      </c>
      <c r="G372" s="40" t="s">
        <v>194</v>
      </c>
    </row>
    <row r="373" spans="1:7" ht="16.5" x14ac:dyDescent="0.3">
      <c r="A373" s="38">
        <v>46076</v>
      </c>
      <c r="B373" s="8" t="s">
        <v>1352</v>
      </c>
      <c r="C373" s="19" t="s">
        <v>1096</v>
      </c>
      <c r="D373" s="307"/>
      <c r="E373" s="307">
        <v>120000</v>
      </c>
      <c r="F373" s="304">
        <f t="shared" si="6"/>
        <v>77349135</v>
      </c>
      <c r="G373" s="40" t="s">
        <v>194</v>
      </c>
    </row>
    <row r="374" spans="1:7" ht="16.5" x14ac:dyDescent="0.3">
      <c r="A374" s="38">
        <v>46076</v>
      </c>
      <c r="B374" s="8" t="s">
        <v>1353</v>
      </c>
      <c r="C374" s="19" t="s">
        <v>286</v>
      </c>
      <c r="D374" s="307"/>
      <c r="E374" s="307">
        <v>160000</v>
      </c>
      <c r="F374" s="304">
        <f t="shared" si="6"/>
        <v>77189135</v>
      </c>
      <c r="G374" s="40"/>
    </row>
    <row r="375" spans="1:7" ht="16.5" x14ac:dyDescent="0.3">
      <c r="A375" s="38">
        <v>46076</v>
      </c>
      <c r="B375" s="8" t="s">
        <v>1354</v>
      </c>
      <c r="C375" s="20" t="s">
        <v>1084</v>
      </c>
      <c r="D375" s="12"/>
      <c r="E375" s="12">
        <v>360000</v>
      </c>
      <c r="F375" s="304">
        <f t="shared" si="6"/>
        <v>76829135</v>
      </c>
      <c r="G375" s="40"/>
    </row>
    <row r="376" spans="1:7" ht="16.5" x14ac:dyDescent="0.3">
      <c r="A376" s="38">
        <v>46076</v>
      </c>
      <c r="B376" s="8" t="s">
        <v>1355</v>
      </c>
      <c r="C376" s="20" t="s">
        <v>1260</v>
      </c>
      <c r="D376" s="12"/>
      <c r="E376" s="12">
        <v>2000</v>
      </c>
      <c r="F376" s="304">
        <f t="shared" si="6"/>
        <v>76827135</v>
      </c>
      <c r="G376" s="40" t="s">
        <v>229</v>
      </c>
    </row>
    <row r="377" spans="1:7" ht="16.5" x14ac:dyDescent="0.3">
      <c r="A377" s="38">
        <v>46077</v>
      </c>
      <c r="B377" s="8" t="s">
        <v>1356</v>
      </c>
      <c r="C377" s="331" t="s">
        <v>1104</v>
      </c>
      <c r="D377" s="328"/>
      <c r="E377" s="328">
        <v>4024700</v>
      </c>
      <c r="F377" s="304">
        <f t="shared" si="6"/>
        <v>72802435</v>
      </c>
      <c r="G377" s="40" t="s">
        <v>698</v>
      </c>
    </row>
    <row r="378" spans="1:7" ht="16.5" x14ac:dyDescent="0.3">
      <c r="A378" s="38">
        <v>46077</v>
      </c>
      <c r="B378" s="8" t="s">
        <v>1357</v>
      </c>
      <c r="C378" s="20" t="s">
        <v>219</v>
      </c>
      <c r="D378" s="12"/>
      <c r="E378" s="12">
        <v>502500</v>
      </c>
      <c r="F378" s="304">
        <f t="shared" si="6"/>
        <v>72299935</v>
      </c>
      <c r="G378" s="40"/>
    </row>
    <row r="379" spans="1:7" ht="16.5" x14ac:dyDescent="0.3">
      <c r="A379" s="38">
        <v>46077</v>
      </c>
      <c r="B379" s="8" t="s">
        <v>1358</v>
      </c>
      <c r="C379" s="103" t="s">
        <v>1105</v>
      </c>
      <c r="D379" s="17"/>
      <c r="E379" s="17">
        <v>3000000</v>
      </c>
      <c r="F379" s="304">
        <f t="shared" si="6"/>
        <v>69299935</v>
      </c>
      <c r="G379" s="40"/>
    </row>
    <row r="380" spans="1:7" ht="16.5" x14ac:dyDescent="0.3">
      <c r="A380" s="38">
        <v>46077</v>
      </c>
      <c r="B380" s="8" t="s">
        <v>1359</v>
      </c>
      <c r="C380" s="20" t="s">
        <v>237</v>
      </c>
      <c r="D380" s="12">
        <v>54500</v>
      </c>
      <c r="E380" s="12"/>
      <c r="F380" s="304">
        <f t="shared" si="6"/>
        <v>69354435</v>
      </c>
      <c r="G380" s="40"/>
    </row>
    <row r="381" spans="1:7" ht="16.5" x14ac:dyDescent="0.3">
      <c r="A381" s="38">
        <v>46077</v>
      </c>
      <c r="B381" s="8" t="s">
        <v>1360</v>
      </c>
      <c r="C381" s="20" t="s">
        <v>1106</v>
      </c>
      <c r="D381" s="12"/>
      <c r="E381" s="12">
        <v>54500</v>
      </c>
      <c r="F381" s="304">
        <f t="shared" si="6"/>
        <v>69299935</v>
      </c>
      <c r="G381" s="40"/>
    </row>
    <row r="382" spans="1:7" ht="16.5" x14ac:dyDescent="0.3">
      <c r="A382" s="38">
        <v>46077</v>
      </c>
      <c r="B382" s="8" t="s">
        <v>1361</v>
      </c>
      <c r="C382" s="20" t="s">
        <v>1107</v>
      </c>
      <c r="D382" s="12"/>
      <c r="E382" s="12">
        <v>250000</v>
      </c>
      <c r="F382" s="304">
        <f t="shared" si="6"/>
        <v>69049935</v>
      </c>
      <c r="G382" s="40" t="s">
        <v>1108</v>
      </c>
    </row>
    <row r="383" spans="1:7" ht="16.5" x14ac:dyDescent="0.3">
      <c r="A383" s="38">
        <v>46077</v>
      </c>
      <c r="B383" s="8" t="s">
        <v>1362</v>
      </c>
      <c r="C383" s="20" t="s">
        <v>1109</v>
      </c>
      <c r="D383" s="12"/>
      <c r="E383" s="12">
        <v>40000</v>
      </c>
      <c r="F383" s="304">
        <f t="shared" si="6"/>
        <v>69009935</v>
      </c>
      <c r="G383" s="40" t="s">
        <v>1108</v>
      </c>
    </row>
    <row r="384" spans="1:7" ht="16.5" x14ac:dyDescent="0.3">
      <c r="A384" s="38">
        <v>46077</v>
      </c>
      <c r="B384" s="8" t="s">
        <v>1363</v>
      </c>
      <c r="C384" s="20" t="s">
        <v>1110</v>
      </c>
      <c r="D384" s="12">
        <v>3623000</v>
      </c>
      <c r="E384" s="12"/>
      <c r="F384" s="304">
        <f t="shared" si="6"/>
        <v>72632935</v>
      </c>
      <c r="G384" s="40"/>
    </row>
    <row r="385" spans="1:7" ht="16.5" x14ac:dyDescent="0.3">
      <c r="A385" s="38">
        <v>46077</v>
      </c>
      <c r="B385" s="8" t="s">
        <v>1364</v>
      </c>
      <c r="C385" s="20" t="s">
        <v>1111</v>
      </c>
      <c r="D385" s="12"/>
      <c r="E385" s="12">
        <v>2560500</v>
      </c>
      <c r="F385" s="304">
        <f t="shared" si="6"/>
        <v>70072435</v>
      </c>
      <c r="G385" s="40" t="s">
        <v>296</v>
      </c>
    </row>
    <row r="386" spans="1:7" ht="16.5" x14ac:dyDescent="0.3">
      <c r="A386" s="38">
        <v>46077</v>
      </c>
      <c r="B386" s="8" t="s">
        <v>1365</v>
      </c>
      <c r="C386" s="20" t="s">
        <v>1112</v>
      </c>
      <c r="D386" s="12"/>
      <c r="E386" s="12">
        <v>1062500</v>
      </c>
      <c r="F386" s="304">
        <f t="shared" si="6"/>
        <v>69009935</v>
      </c>
      <c r="G386" s="40" t="s">
        <v>1113</v>
      </c>
    </row>
    <row r="387" spans="1:7" ht="16.5" x14ac:dyDescent="0.3">
      <c r="A387" s="38">
        <v>46079</v>
      </c>
      <c r="B387" s="8" t="s">
        <v>1382</v>
      </c>
      <c r="C387" s="20" t="s">
        <v>1255</v>
      </c>
      <c r="D387" s="12"/>
      <c r="E387" s="12">
        <v>223400</v>
      </c>
      <c r="F387" s="304">
        <f t="shared" si="6"/>
        <v>68786535</v>
      </c>
      <c r="G387" s="40"/>
    </row>
    <row r="388" spans="1:7" ht="16.5" x14ac:dyDescent="0.3">
      <c r="A388" s="38">
        <v>46079</v>
      </c>
      <c r="B388" s="8" t="s">
        <v>1383</v>
      </c>
      <c r="C388" s="20" t="s">
        <v>219</v>
      </c>
      <c r="D388" s="12"/>
      <c r="E388" s="12">
        <v>1000000</v>
      </c>
      <c r="F388" s="304">
        <f t="shared" si="6"/>
        <v>67786535</v>
      </c>
      <c r="G388" s="40"/>
    </row>
    <row r="389" spans="1:7" ht="16.5" x14ac:dyDescent="0.3">
      <c r="A389" s="38">
        <v>46079</v>
      </c>
      <c r="B389" s="8" t="s">
        <v>1385</v>
      </c>
      <c r="C389" s="15" t="s">
        <v>1384</v>
      </c>
      <c r="D389" s="12"/>
      <c r="E389" s="12">
        <v>600000</v>
      </c>
      <c r="F389" s="304">
        <f t="shared" si="6"/>
        <v>67186535</v>
      </c>
      <c r="G389" s="40"/>
    </row>
    <row r="390" spans="1:7" ht="16.5" x14ac:dyDescent="0.3">
      <c r="A390" s="38">
        <v>46079</v>
      </c>
      <c r="B390" s="8" t="s">
        <v>1386</v>
      </c>
      <c r="C390" s="20" t="s">
        <v>1256</v>
      </c>
      <c r="D390" s="12"/>
      <c r="E390" s="12">
        <v>229100</v>
      </c>
      <c r="F390" s="304">
        <f t="shared" si="6"/>
        <v>66957435</v>
      </c>
      <c r="G390" s="40"/>
    </row>
    <row r="391" spans="1:7" ht="16.5" x14ac:dyDescent="0.3">
      <c r="A391" s="38">
        <v>46079</v>
      </c>
      <c r="B391" s="8" t="s">
        <v>1387</v>
      </c>
      <c r="C391" s="103" t="s">
        <v>1311</v>
      </c>
      <c r="D391" s="17"/>
      <c r="E391" s="17">
        <v>5000000</v>
      </c>
      <c r="F391" s="304">
        <f t="shared" si="6"/>
        <v>61957435</v>
      </c>
      <c r="G391" s="40"/>
    </row>
    <row r="392" spans="1:7" ht="16.5" x14ac:dyDescent="0.3">
      <c r="A392" s="38">
        <v>46079</v>
      </c>
      <c r="B392" s="8" t="s">
        <v>1388</v>
      </c>
      <c r="C392" s="103" t="s">
        <v>1257</v>
      </c>
      <c r="D392" s="17"/>
      <c r="E392" s="17">
        <v>6000000</v>
      </c>
      <c r="F392" s="304">
        <f t="shared" si="6"/>
        <v>55957435</v>
      </c>
      <c r="G392" s="40"/>
    </row>
    <row r="393" spans="1:7" ht="16.5" x14ac:dyDescent="0.3">
      <c r="A393" s="38">
        <v>46079</v>
      </c>
      <c r="B393" s="8" t="s">
        <v>1389</v>
      </c>
      <c r="C393" s="20" t="s">
        <v>245</v>
      </c>
      <c r="D393" s="12"/>
      <c r="E393" s="12">
        <v>337500</v>
      </c>
      <c r="F393" s="304">
        <f t="shared" si="6"/>
        <v>55619935</v>
      </c>
      <c r="G393" s="40"/>
    </row>
    <row r="394" spans="1:7" ht="16.5" x14ac:dyDescent="0.3">
      <c r="A394" s="38">
        <v>46079</v>
      </c>
      <c r="B394" s="8" t="s">
        <v>1390</v>
      </c>
      <c r="C394" s="24" t="s">
        <v>1258</v>
      </c>
      <c r="D394" s="12"/>
      <c r="E394" s="12">
        <v>655000</v>
      </c>
      <c r="F394" s="304">
        <f t="shared" si="6"/>
        <v>54964935</v>
      </c>
      <c r="G394" s="40"/>
    </row>
    <row r="395" spans="1:7" ht="49.5" x14ac:dyDescent="0.3">
      <c r="A395" s="38">
        <v>46079</v>
      </c>
      <c r="B395" s="8" t="s">
        <v>1392</v>
      </c>
      <c r="C395" s="20" t="s">
        <v>1259</v>
      </c>
      <c r="D395" s="12"/>
      <c r="E395" s="12">
        <v>58000</v>
      </c>
      <c r="F395" s="304">
        <f t="shared" si="6"/>
        <v>54906935</v>
      </c>
      <c r="G395" s="263" t="s">
        <v>1391</v>
      </c>
    </row>
    <row r="396" spans="1:7" ht="16.5" x14ac:dyDescent="0.3">
      <c r="A396" s="38">
        <v>46079</v>
      </c>
      <c r="B396" s="8" t="s">
        <v>1393</v>
      </c>
      <c r="C396" s="20" t="s">
        <v>1260</v>
      </c>
      <c r="D396" s="12"/>
      <c r="E396" s="12">
        <v>8000</v>
      </c>
      <c r="F396" s="304">
        <f t="shared" si="6"/>
        <v>54898935</v>
      </c>
      <c r="G396" s="40" t="s">
        <v>229</v>
      </c>
    </row>
    <row r="397" spans="1:7" ht="16.5" x14ac:dyDescent="0.3">
      <c r="A397" s="38">
        <v>46079</v>
      </c>
      <c r="B397" s="8" t="s">
        <v>1394</v>
      </c>
      <c r="C397" s="20" t="s">
        <v>343</v>
      </c>
      <c r="D397" s="12"/>
      <c r="E397" s="12">
        <v>116000</v>
      </c>
      <c r="F397" s="304">
        <f t="shared" si="6"/>
        <v>54782935</v>
      </c>
      <c r="G397" s="40"/>
    </row>
    <row r="398" spans="1:7" s="425" customFormat="1" ht="16.5" x14ac:dyDescent="0.3">
      <c r="A398" s="421">
        <v>46080</v>
      </c>
      <c r="B398" s="422" t="s">
        <v>1494</v>
      </c>
      <c r="C398" s="392" t="s">
        <v>1261</v>
      </c>
      <c r="D398" s="314"/>
      <c r="E398" s="314">
        <v>815500</v>
      </c>
      <c r="F398" s="423">
        <f t="shared" si="6"/>
        <v>53967435</v>
      </c>
      <c r="G398" s="424" t="s">
        <v>698</v>
      </c>
    </row>
    <row r="399" spans="1:7" ht="16.5" x14ac:dyDescent="0.3">
      <c r="A399" s="38">
        <v>46080</v>
      </c>
      <c r="B399" s="35" t="s">
        <v>1495</v>
      </c>
      <c r="C399" s="20" t="s">
        <v>1262</v>
      </c>
      <c r="D399" s="12"/>
      <c r="E399" s="12">
        <v>2000000</v>
      </c>
      <c r="F399" s="304">
        <f t="shared" si="6"/>
        <v>51967435</v>
      </c>
      <c r="G399" s="40" t="s">
        <v>698</v>
      </c>
    </row>
    <row r="400" spans="1:7" ht="16.5" x14ac:dyDescent="0.3">
      <c r="A400" s="38">
        <v>46080</v>
      </c>
      <c r="B400" s="35" t="s">
        <v>1496</v>
      </c>
      <c r="C400" s="20" t="s">
        <v>1290</v>
      </c>
      <c r="D400" s="12"/>
      <c r="E400" s="12">
        <v>179000</v>
      </c>
      <c r="F400" s="304">
        <f t="shared" si="6"/>
        <v>51788435</v>
      </c>
      <c r="G400" s="40" t="s">
        <v>1266</v>
      </c>
    </row>
    <row r="401" spans="1:8" ht="16.5" x14ac:dyDescent="0.3">
      <c r="A401" s="38">
        <v>46080</v>
      </c>
      <c r="B401" s="35" t="s">
        <v>1497</v>
      </c>
      <c r="C401" s="20" t="s">
        <v>832</v>
      </c>
      <c r="D401" s="12"/>
      <c r="E401" s="12">
        <v>178000</v>
      </c>
      <c r="F401" s="304">
        <f t="shared" si="6"/>
        <v>51610435</v>
      </c>
      <c r="G401" s="40"/>
    </row>
    <row r="402" spans="1:8" ht="16.5" x14ac:dyDescent="0.3">
      <c r="A402" s="38">
        <v>46080</v>
      </c>
      <c r="B402" s="35" t="s">
        <v>1499</v>
      </c>
      <c r="C402" s="20" t="s">
        <v>1498</v>
      </c>
      <c r="D402" s="12"/>
      <c r="E402" s="12">
        <v>121000</v>
      </c>
      <c r="F402" s="304">
        <f t="shared" si="6"/>
        <v>51489435</v>
      </c>
      <c r="G402" s="40" t="s">
        <v>1108</v>
      </c>
    </row>
    <row r="403" spans="1:8" ht="16.5" x14ac:dyDescent="0.3">
      <c r="A403" s="38">
        <v>46080</v>
      </c>
      <c r="B403" s="35" t="s">
        <v>1500</v>
      </c>
      <c r="C403" s="19" t="s">
        <v>1268</v>
      </c>
      <c r="D403" s="307"/>
      <c r="E403" s="307">
        <v>80000</v>
      </c>
      <c r="F403" s="304">
        <f t="shared" si="6"/>
        <v>51409435</v>
      </c>
      <c r="G403" s="40"/>
    </row>
    <row r="404" spans="1:8" ht="16.5" x14ac:dyDescent="0.3">
      <c r="A404" s="38">
        <v>46080</v>
      </c>
      <c r="B404" s="35" t="s">
        <v>2007</v>
      </c>
      <c r="C404" s="20" t="s">
        <v>1269</v>
      </c>
      <c r="D404" s="12">
        <v>10000</v>
      </c>
      <c r="E404" s="12"/>
      <c r="F404" s="304">
        <f t="shared" si="6"/>
        <v>51419435</v>
      </c>
      <c r="G404" s="40"/>
    </row>
    <row r="405" spans="1:8" ht="17.25" thickBot="1" x14ac:dyDescent="0.35">
      <c r="A405" s="342"/>
      <c r="B405" s="8"/>
      <c r="C405" s="316"/>
      <c r="D405" s="12"/>
      <c r="E405" s="13"/>
      <c r="F405" s="304"/>
      <c r="G405" s="14"/>
    </row>
    <row r="406" spans="1:8" ht="18.75" thickBot="1" x14ac:dyDescent="0.4">
      <c r="A406" s="480" t="s">
        <v>3</v>
      </c>
      <c r="B406" s="481"/>
      <c r="C406" s="482"/>
      <c r="D406" s="343">
        <f>SUM(D216:D405)</f>
        <v>280996227</v>
      </c>
      <c r="E406" s="344">
        <f>SUM(E216:E404)</f>
        <v>229576792</v>
      </c>
      <c r="F406" s="345">
        <f>D406-E406</f>
        <v>51419435</v>
      </c>
      <c r="G406" s="346"/>
      <c r="H406" t="s">
        <v>16</v>
      </c>
    </row>
    <row r="407" spans="1:8" ht="18.75" x14ac:dyDescent="0.4">
      <c r="A407" s="347"/>
      <c r="B407" s="347"/>
      <c r="C407" s="347"/>
      <c r="D407" s="348"/>
      <c r="E407" s="349"/>
      <c r="F407" s="350"/>
      <c r="G407" s="351"/>
    </row>
    <row r="408" spans="1:8" ht="18" x14ac:dyDescent="0.35">
      <c r="A408" s="347"/>
      <c r="B408" s="347"/>
      <c r="C408" s="347"/>
      <c r="D408" s="348"/>
      <c r="E408" s="350"/>
      <c r="F408" s="350"/>
      <c r="G408" s="350"/>
    </row>
    <row r="409" spans="1:8" ht="18" x14ac:dyDescent="0.35">
      <c r="A409" s="347"/>
      <c r="B409" s="347"/>
      <c r="C409" s="347"/>
      <c r="D409" s="348"/>
      <c r="E409" s="350"/>
      <c r="F409" s="350"/>
      <c r="G409" s="350"/>
    </row>
    <row r="410" spans="1:8" ht="18" x14ac:dyDescent="0.35">
      <c r="A410" s="347"/>
      <c r="B410" s="347"/>
      <c r="C410" s="347"/>
      <c r="D410" s="348"/>
      <c r="E410" s="350"/>
      <c r="F410" s="350"/>
      <c r="G410" s="350"/>
    </row>
    <row r="411" spans="1:8" ht="18.75" thickBot="1" x14ac:dyDescent="0.4">
      <c r="A411" s="347"/>
      <c r="B411" s="347"/>
      <c r="C411" s="347"/>
      <c r="D411" s="348"/>
      <c r="E411" s="350"/>
      <c r="F411" s="350"/>
      <c r="G411" s="352"/>
    </row>
    <row r="412" spans="1:8" ht="18" x14ac:dyDescent="0.35">
      <c r="A412" s="353"/>
      <c r="B412" s="354"/>
      <c r="C412" s="355" t="s">
        <v>1288</v>
      </c>
      <c r="D412" s="356">
        <f>F406</f>
        <v>51419435</v>
      </c>
      <c r="E412" s="269"/>
      <c r="F412" s="357">
        <f>D412</f>
        <v>51419435</v>
      </c>
      <c r="G412" s="358"/>
    </row>
    <row r="413" spans="1:8" ht="16.5" x14ac:dyDescent="0.3">
      <c r="A413" s="38">
        <v>46083</v>
      </c>
      <c r="B413" s="35" t="s">
        <v>1517</v>
      </c>
      <c r="C413" s="331" t="s">
        <v>1263</v>
      </c>
      <c r="D413" s="328"/>
      <c r="E413" s="328">
        <v>1000000</v>
      </c>
      <c r="F413" s="304">
        <f>F412+D413-E413</f>
        <v>50419435</v>
      </c>
      <c r="G413" s="40" t="s">
        <v>482</v>
      </c>
    </row>
    <row r="414" spans="1:8" ht="16.5" x14ac:dyDescent="0.3">
      <c r="A414" s="38">
        <v>46083</v>
      </c>
      <c r="B414" s="35" t="s">
        <v>1518</v>
      </c>
      <c r="C414" s="331" t="s">
        <v>1264</v>
      </c>
      <c r="D414" s="328"/>
      <c r="E414" s="328">
        <v>600000</v>
      </c>
      <c r="F414" s="304">
        <f t="shared" ref="F414:F477" si="7">F413+D414-E414</f>
        <v>49819435</v>
      </c>
      <c r="G414" s="40" t="s">
        <v>1289</v>
      </c>
    </row>
    <row r="415" spans="1:8" ht="16.5" x14ac:dyDescent="0.3">
      <c r="A415" s="38">
        <v>46083</v>
      </c>
      <c r="B415" s="35" t="s">
        <v>1519</v>
      </c>
      <c r="C415" s="103" t="s">
        <v>1265</v>
      </c>
      <c r="D415" s="17"/>
      <c r="E415" s="17">
        <v>2500000</v>
      </c>
      <c r="F415" s="304">
        <f t="shared" si="7"/>
        <v>47319435</v>
      </c>
      <c r="G415" s="40"/>
    </row>
    <row r="416" spans="1:8" ht="16.5" x14ac:dyDescent="0.3">
      <c r="A416" s="38">
        <v>46083</v>
      </c>
      <c r="B416" s="35" t="s">
        <v>1761</v>
      </c>
      <c r="C416" s="20" t="s">
        <v>203</v>
      </c>
      <c r="D416" s="12">
        <v>3000000</v>
      </c>
      <c r="E416" s="12"/>
      <c r="F416" s="304">
        <f t="shared" si="7"/>
        <v>50319435</v>
      </c>
      <c r="G416" s="40"/>
    </row>
    <row r="417" spans="1:7" ht="16.5" x14ac:dyDescent="0.3">
      <c r="A417" s="38">
        <v>46083</v>
      </c>
      <c r="B417" s="35" t="s">
        <v>1525</v>
      </c>
      <c r="C417" s="20" t="s">
        <v>1520</v>
      </c>
      <c r="D417" s="12"/>
      <c r="E417" s="12">
        <v>2576600</v>
      </c>
      <c r="F417" s="304">
        <f t="shared" si="7"/>
        <v>47742835</v>
      </c>
      <c r="G417" s="40" t="s">
        <v>1521</v>
      </c>
    </row>
    <row r="418" spans="1:7" ht="16.5" x14ac:dyDescent="0.3">
      <c r="A418" s="38">
        <v>46083</v>
      </c>
      <c r="B418" s="35" t="s">
        <v>1762</v>
      </c>
      <c r="C418" s="20" t="s">
        <v>203</v>
      </c>
      <c r="D418" s="12">
        <v>1000000</v>
      </c>
      <c r="E418" s="12"/>
      <c r="F418" s="304">
        <f t="shared" si="7"/>
        <v>48742835</v>
      </c>
      <c r="G418" s="40"/>
    </row>
    <row r="419" spans="1:7" ht="16.5" x14ac:dyDescent="0.3">
      <c r="A419" s="38">
        <v>46083</v>
      </c>
      <c r="B419" s="35" t="s">
        <v>1526</v>
      </c>
      <c r="C419" s="20" t="s">
        <v>1524</v>
      </c>
      <c r="D419" s="12"/>
      <c r="E419" s="12">
        <v>565000</v>
      </c>
      <c r="F419" s="304">
        <f t="shared" si="7"/>
        <v>48177835</v>
      </c>
      <c r="G419" s="40" t="s">
        <v>536</v>
      </c>
    </row>
    <row r="420" spans="1:7" ht="16.5" x14ac:dyDescent="0.3">
      <c r="A420" s="38">
        <v>46083</v>
      </c>
      <c r="B420" s="35" t="s">
        <v>1527</v>
      </c>
      <c r="C420" s="19" t="s">
        <v>1522</v>
      </c>
      <c r="D420" s="307"/>
      <c r="E420" s="307">
        <v>400000</v>
      </c>
      <c r="F420" s="304">
        <f t="shared" si="7"/>
        <v>47777835</v>
      </c>
      <c r="G420" s="40" t="s">
        <v>1521</v>
      </c>
    </row>
    <row r="421" spans="1:7" ht="16.5" x14ac:dyDescent="0.3">
      <c r="A421" s="38">
        <v>46083</v>
      </c>
      <c r="B421" s="35" t="s">
        <v>1528</v>
      </c>
      <c r="C421" s="19" t="s">
        <v>1523</v>
      </c>
      <c r="D421" s="307"/>
      <c r="E421" s="307">
        <v>400000</v>
      </c>
      <c r="F421" s="304">
        <f t="shared" si="7"/>
        <v>47377835</v>
      </c>
      <c r="G421" s="40" t="s">
        <v>1521</v>
      </c>
    </row>
    <row r="422" spans="1:7" ht="16.5" x14ac:dyDescent="0.3">
      <c r="A422" s="38">
        <v>46083</v>
      </c>
      <c r="B422" s="35" t="s">
        <v>1530</v>
      </c>
      <c r="C422" s="19" t="s">
        <v>1529</v>
      </c>
      <c r="D422" s="307"/>
      <c r="E422" s="307">
        <v>200000</v>
      </c>
      <c r="F422" s="304">
        <f t="shared" si="7"/>
        <v>47177835</v>
      </c>
      <c r="G422" s="40" t="s">
        <v>536</v>
      </c>
    </row>
    <row r="423" spans="1:7" ht="16.5" x14ac:dyDescent="0.3">
      <c r="A423" s="38">
        <v>46083</v>
      </c>
      <c r="B423" s="35" t="s">
        <v>1531</v>
      </c>
      <c r="C423" s="19" t="s">
        <v>1267</v>
      </c>
      <c r="D423" s="307"/>
      <c r="E423" s="307">
        <v>220000</v>
      </c>
      <c r="F423" s="304">
        <f t="shared" si="7"/>
        <v>46957835</v>
      </c>
      <c r="G423" s="40"/>
    </row>
    <row r="424" spans="1:7" ht="16.5" x14ac:dyDescent="0.3">
      <c r="A424" s="38">
        <v>46083</v>
      </c>
      <c r="B424" s="35" t="s">
        <v>1532</v>
      </c>
      <c r="C424" s="392" t="s">
        <v>1291</v>
      </c>
      <c r="D424" s="314"/>
      <c r="E424" s="314">
        <v>1030000</v>
      </c>
      <c r="F424" s="304">
        <f t="shared" si="7"/>
        <v>45927835</v>
      </c>
      <c r="G424" s="40"/>
    </row>
    <row r="425" spans="1:7" ht="16.5" x14ac:dyDescent="0.3">
      <c r="A425" s="38">
        <v>46083</v>
      </c>
      <c r="B425" s="35" t="s">
        <v>1533</v>
      </c>
      <c r="C425" s="15" t="s">
        <v>1292</v>
      </c>
      <c r="D425" s="12"/>
      <c r="E425" s="12">
        <v>950000</v>
      </c>
      <c r="F425" s="304">
        <f t="shared" si="7"/>
        <v>44977835</v>
      </c>
      <c r="G425" s="40"/>
    </row>
    <row r="426" spans="1:7" ht="16.5" x14ac:dyDescent="0.3">
      <c r="A426" s="38">
        <v>46083</v>
      </c>
      <c r="B426" s="35" t="s">
        <v>1534</v>
      </c>
      <c r="C426" s="20" t="s">
        <v>1293</v>
      </c>
      <c r="D426" s="12"/>
      <c r="E426" s="12">
        <v>750000</v>
      </c>
      <c r="F426" s="304">
        <f t="shared" si="7"/>
        <v>44227835</v>
      </c>
      <c r="G426" s="40"/>
    </row>
    <row r="427" spans="1:7" ht="16.5" x14ac:dyDescent="0.3">
      <c r="A427" s="38">
        <v>46083</v>
      </c>
      <c r="B427" s="35" t="s">
        <v>1535</v>
      </c>
      <c r="C427" s="20" t="s">
        <v>1294</v>
      </c>
      <c r="D427" s="12"/>
      <c r="E427" s="12">
        <v>750000</v>
      </c>
      <c r="F427" s="304">
        <f t="shared" si="7"/>
        <v>43477835</v>
      </c>
      <c r="G427" s="40"/>
    </row>
    <row r="428" spans="1:7" ht="66" x14ac:dyDescent="0.3">
      <c r="A428" s="38">
        <v>46083</v>
      </c>
      <c r="B428" s="35" t="s">
        <v>1536</v>
      </c>
      <c r="C428" s="20" t="s">
        <v>1296</v>
      </c>
      <c r="D428" s="12"/>
      <c r="E428" s="12">
        <v>171500</v>
      </c>
      <c r="F428" s="304">
        <f t="shared" si="7"/>
        <v>43306335</v>
      </c>
      <c r="G428" s="263" t="s">
        <v>1297</v>
      </c>
    </row>
    <row r="429" spans="1:7" ht="16.5" x14ac:dyDescent="0.3">
      <c r="A429" s="38">
        <v>46083</v>
      </c>
      <c r="B429" s="35" t="s">
        <v>1547</v>
      </c>
      <c r="C429" s="20" t="s">
        <v>1545</v>
      </c>
      <c r="D429" s="12"/>
      <c r="E429" s="12">
        <v>41000</v>
      </c>
      <c r="F429" s="304">
        <f t="shared" si="7"/>
        <v>43265335</v>
      </c>
      <c r="G429" s="40" t="s">
        <v>1546</v>
      </c>
    </row>
    <row r="430" spans="1:7" ht="16.5" x14ac:dyDescent="0.3">
      <c r="A430" s="38">
        <v>46083</v>
      </c>
      <c r="B430" s="35" t="s">
        <v>1548</v>
      </c>
      <c r="C430" s="19" t="s">
        <v>1295</v>
      </c>
      <c r="D430" s="307"/>
      <c r="E430" s="307">
        <v>160000</v>
      </c>
      <c r="F430" s="304">
        <f t="shared" si="7"/>
        <v>43105335</v>
      </c>
      <c r="G430" s="40"/>
    </row>
    <row r="431" spans="1:7" ht="16.5" x14ac:dyDescent="0.3">
      <c r="A431" s="38">
        <v>46083</v>
      </c>
      <c r="B431" s="35" t="s">
        <v>1549</v>
      </c>
      <c r="C431" s="20" t="s">
        <v>239</v>
      </c>
      <c r="D431" s="12"/>
      <c r="E431" s="13">
        <v>1500000</v>
      </c>
      <c r="F431" s="304">
        <f t="shared" si="7"/>
        <v>41605335</v>
      </c>
      <c r="G431" s="40"/>
    </row>
    <row r="432" spans="1:7" ht="16.5" x14ac:dyDescent="0.3">
      <c r="A432" s="38">
        <v>46083</v>
      </c>
      <c r="B432" s="35" t="s">
        <v>1550</v>
      </c>
      <c r="C432" s="20" t="s">
        <v>1298</v>
      </c>
      <c r="D432" s="12"/>
      <c r="E432" s="12">
        <v>74000</v>
      </c>
      <c r="F432" s="304">
        <f t="shared" si="7"/>
        <v>41531335</v>
      </c>
      <c r="G432" s="40" t="s">
        <v>1108</v>
      </c>
    </row>
    <row r="433" spans="1:7" ht="16.5" x14ac:dyDescent="0.3">
      <c r="A433" s="38">
        <v>46083</v>
      </c>
      <c r="B433" s="35" t="s">
        <v>1763</v>
      </c>
      <c r="C433" s="20" t="s">
        <v>1299</v>
      </c>
      <c r="D433" s="12">
        <v>3140800</v>
      </c>
      <c r="E433" s="12"/>
      <c r="F433" s="304">
        <f t="shared" si="7"/>
        <v>44672135</v>
      </c>
      <c r="G433" s="40"/>
    </row>
    <row r="434" spans="1:7" ht="16.5" x14ac:dyDescent="0.3">
      <c r="A434" s="38">
        <v>46083</v>
      </c>
      <c r="B434" s="35" t="s">
        <v>1551</v>
      </c>
      <c r="C434" s="331" t="s">
        <v>1300</v>
      </c>
      <c r="D434" s="328"/>
      <c r="E434" s="328">
        <v>3140800</v>
      </c>
      <c r="F434" s="304">
        <f t="shared" si="7"/>
        <v>41531335</v>
      </c>
      <c r="G434" s="40" t="s">
        <v>1301</v>
      </c>
    </row>
    <row r="435" spans="1:7" ht="16.5" x14ac:dyDescent="0.3">
      <c r="A435" s="38">
        <v>46084</v>
      </c>
      <c r="B435" s="35" t="s">
        <v>1764</v>
      </c>
      <c r="C435" s="42" t="s">
        <v>1303</v>
      </c>
      <c r="D435" s="12">
        <v>3000000</v>
      </c>
      <c r="E435" s="12"/>
      <c r="F435" s="304">
        <f t="shared" si="7"/>
        <v>44531335</v>
      </c>
      <c r="G435" s="40"/>
    </row>
    <row r="436" spans="1:7" ht="16.5" x14ac:dyDescent="0.3">
      <c r="A436" s="38">
        <v>46084</v>
      </c>
      <c r="B436" s="35" t="s">
        <v>1552</v>
      </c>
      <c r="C436" s="20" t="s">
        <v>1304</v>
      </c>
      <c r="D436" s="12"/>
      <c r="E436" s="12">
        <v>3014300</v>
      </c>
      <c r="F436" s="304">
        <f t="shared" si="7"/>
        <v>41517035</v>
      </c>
      <c r="G436" s="40"/>
    </row>
    <row r="437" spans="1:7" ht="16.5" x14ac:dyDescent="0.3">
      <c r="A437" s="38">
        <v>46084</v>
      </c>
      <c r="B437" s="35" t="s">
        <v>1553</v>
      </c>
      <c r="C437" s="103" t="s">
        <v>1305</v>
      </c>
      <c r="D437" s="17"/>
      <c r="E437" s="17">
        <v>1000000</v>
      </c>
      <c r="F437" s="304">
        <f t="shared" si="7"/>
        <v>40517035</v>
      </c>
      <c r="G437" s="40"/>
    </row>
    <row r="438" spans="1:7" ht="16.5" x14ac:dyDescent="0.3">
      <c r="A438" s="38">
        <v>46084</v>
      </c>
      <c r="B438" s="35" t="s">
        <v>1554</v>
      </c>
      <c r="C438" s="103" t="s">
        <v>1306</v>
      </c>
      <c r="D438" s="17"/>
      <c r="E438" s="17">
        <v>100000</v>
      </c>
      <c r="F438" s="304">
        <f t="shared" si="7"/>
        <v>40417035</v>
      </c>
      <c r="G438" s="40"/>
    </row>
    <row r="439" spans="1:7" ht="16.5" x14ac:dyDescent="0.3">
      <c r="A439" s="38">
        <v>46084</v>
      </c>
      <c r="B439" s="35" t="s">
        <v>1555</v>
      </c>
      <c r="C439" s="20" t="s">
        <v>1307</v>
      </c>
      <c r="D439" s="12"/>
      <c r="E439" s="12">
        <v>3618200</v>
      </c>
      <c r="F439" s="304">
        <f t="shared" si="7"/>
        <v>36798835</v>
      </c>
      <c r="G439" s="40"/>
    </row>
    <row r="440" spans="1:7" ht="16.5" x14ac:dyDescent="0.3">
      <c r="A440" s="38">
        <v>46084</v>
      </c>
      <c r="B440" s="35" t="s">
        <v>1765</v>
      </c>
      <c r="C440" s="20" t="s">
        <v>1308</v>
      </c>
      <c r="D440" s="12">
        <v>4331500</v>
      </c>
      <c r="E440" s="12"/>
      <c r="F440" s="304">
        <f t="shared" si="7"/>
        <v>41130335</v>
      </c>
      <c r="G440" s="40"/>
    </row>
    <row r="441" spans="1:7" ht="16.5" x14ac:dyDescent="0.3">
      <c r="A441" s="38">
        <v>46084</v>
      </c>
      <c r="B441" s="35" t="s">
        <v>1557</v>
      </c>
      <c r="C441" s="331" t="s">
        <v>1309</v>
      </c>
      <c r="D441" s="328"/>
      <c r="E441" s="328">
        <v>5089600</v>
      </c>
      <c r="F441" s="304">
        <f t="shared" si="7"/>
        <v>36040735</v>
      </c>
      <c r="G441" s="40" t="s">
        <v>802</v>
      </c>
    </row>
    <row r="442" spans="1:7" ht="16.5" x14ac:dyDescent="0.3">
      <c r="A442" s="38">
        <v>46084</v>
      </c>
      <c r="B442" s="35" t="s">
        <v>1556</v>
      </c>
      <c r="C442" s="20" t="s">
        <v>1310</v>
      </c>
      <c r="D442" s="12"/>
      <c r="E442" s="12">
        <v>14823000</v>
      </c>
      <c r="F442" s="304">
        <f t="shared" si="7"/>
        <v>21217735</v>
      </c>
      <c r="G442" s="40"/>
    </row>
    <row r="443" spans="1:7" ht="16.5" x14ac:dyDescent="0.3">
      <c r="A443" s="38">
        <v>46084</v>
      </c>
      <c r="B443" s="35" t="s">
        <v>1558</v>
      </c>
      <c r="C443" s="103" t="s">
        <v>1311</v>
      </c>
      <c r="D443" s="17"/>
      <c r="E443" s="17">
        <v>3000000</v>
      </c>
      <c r="F443" s="304">
        <f t="shared" si="7"/>
        <v>18217735</v>
      </c>
      <c r="G443" s="40"/>
    </row>
    <row r="444" spans="1:7" ht="16.5" x14ac:dyDescent="0.3">
      <c r="A444" s="38">
        <v>46084</v>
      </c>
      <c r="B444" s="35" t="s">
        <v>1559</v>
      </c>
      <c r="C444" s="20" t="s">
        <v>1312</v>
      </c>
      <c r="D444" s="12"/>
      <c r="E444" s="12">
        <v>297900</v>
      </c>
      <c r="F444" s="304">
        <f t="shared" si="7"/>
        <v>17919835</v>
      </c>
      <c r="G444" s="40"/>
    </row>
    <row r="445" spans="1:7" ht="16.5" x14ac:dyDescent="0.3">
      <c r="A445" s="38">
        <v>46084</v>
      </c>
      <c r="B445" s="35" t="s">
        <v>1560</v>
      </c>
      <c r="C445" s="20" t="s">
        <v>1313</v>
      </c>
      <c r="D445" s="12"/>
      <c r="E445" s="12">
        <v>37000</v>
      </c>
      <c r="F445" s="304">
        <f t="shared" si="7"/>
        <v>17882835</v>
      </c>
      <c r="G445" s="40" t="s">
        <v>1108</v>
      </c>
    </row>
    <row r="446" spans="1:7" ht="16.5" x14ac:dyDescent="0.3">
      <c r="A446" s="38">
        <v>46085</v>
      </c>
      <c r="B446" s="35" t="s">
        <v>1853</v>
      </c>
      <c r="C446" s="14" t="s">
        <v>217</v>
      </c>
      <c r="D446" s="22">
        <v>100000000</v>
      </c>
      <c r="E446" s="12"/>
      <c r="F446" s="304">
        <f t="shared" si="7"/>
        <v>117882835</v>
      </c>
      <c r="G446" s="40"/>
    </row>
    <row r="447" spans="1:7" ht="16.5" x14ac:dyDescent="0.3">
      <c r="A447" s="38">
        <v>46085</v>
      </c>
      <c r="B447" s="35" t="s">
        <v>1600</v>
      </c>
      <c r="C447" s="20" t="s">
        <v>1407</v>
      </c>
      <c r="D447" s="12"/>
      <c r="E447" s="12">
        <v>4542775</v>
      </c>
      <c r="F447" s="304">
        <f t="shared" si="7"/>
        <v>113340060</v>
      </c>
      <c r="G447" s="40"/>
    </row>
    <row r="448" spans="1:7" ht="16.5" x14ac:dyDescent="0.3">
      <c r="A448" s="38">
        <v>46085</v>
      </c>
      <c r="B448" s="35" t="s">
        <v>1601</v>
      </c>
      <c r="C448" s="20" t="s">
        <v>1408</v>
      </c>
      <c r="D448" s="12"/>
      <c r="E448" s="12">
        <v>4361324</v>
      </c>
      <c r="F448" s="304">
        <f t="shared" si="7"/>
        <v>108978736</v>
      </c>
      <c r="G448" s="40"/>
    </row>
    <row r="449" spans="1:7" ht="16.5" x14ac:dyDescent="0.3">
      <c r="A449" s="38">
        <v>46085</v>
      </c>
      <c r="B449" s="35" t="s">
        <v>1602</v>
      </c>
      <c r="C449" s="20" t="s">
        <v>1409</v>
      </c>
      <c r="D449" s="12"/>
      <c r="E449" s="12">
        <v>155000</v>
      </c>
      <c r="F449" s="304">
        <f t="shared" si="7"/>
        <v>108823736</v>
      </c>
      <c r="G449" s="40" t="s">
        <v>853</v>
      </c>
    </row>
    <row r="450" spans="1:7" ht="16.5" x14ac:dyDescent="0.3">
      <c r="A450" s="38">
        <v>46085</v>
      </c>
      <c r="B450" s="35" t="s">
        <v>1767</v>
      </c>
      <c r="C450" s="20" t="s">
        <v>1410</v>
      </c>
      <c r="D450" s="12">
        <v>3115400</v>
      </c>
      <c r="E450" s="12"/>
      <c r="F450" s="304">
        <f t="shared" si="7"/>
        <v>111939136</v>
      </c>
      <c r="G450" s="40"/>
    </row>
    <row r="451" spans="1:7" ht="16.5" x14ac:dyDescent="0.3">
      <c r="A451" s="38">
        <v>46085</v>
      </c>
      <c r="B451" s="35" t="s">
        <v>1603</v>
      </c>
      <c r="C451" s="331" t="s">
        <v>1411</v>
      </c>
      <c r="D451" s="328"/>
      <c r="E451" s="328">
        <v>3923400</v>
      </c>
      <c r="F451" s="304">
        <f t="shared" si="7"/>
        <v>108015736</v>
      </c>
      <c r="G451" s="40" t="s">
        <v>789</v>
      </c>
    </row>
    <row r="452" spans="1:7" ht="16.5" x14ac:dyDescent="0.3">
      <c r="A452" s="38">
        <v>46085</v>
      </c>
      <c r="B452" s="35" t="s">
        <v>1604</v>
      </c>
      <c r="C452" s="20" t="s">
        <v>1412</v>
      </c>
      <c r="D452" s="12"/>
      <c r="E452" s="12">
        <v>130000</v>
      </c>
      <c r="F452" s="304">
        <f t="shared" si="7"/>
        <v>107885736</v>
      </c>
      <c r="G452" s="40" t="s">
        <v>1413</v>
      </c>
    </row>
    <row r="453" spans="1:7" ht="16.5" x14ac:dyDescent="0.3">
      <c r="A453" s="38">
        <v>46085</v>
      </c>
      <c r="B453" s="35" t="s">
        <v>1605</v>
      </c>
      <c r="C453" s="103" t="s">
        <v>206</v>
      </c>
      <c r="D453" s="17"/>
      <c r="E453" s="17">
        <v>500000</v>
      </c>
      <c r="F453" s="304">
        <f t="shared" si="7"/>
        <v>107385736</v>
      </c>
      <c r="G453" s="40"/>
    </row>
    <row r="454" spans="1:7" ht="16.5" x14ac:dyDescent="0.3">
      <c r="A454" s="38">
        <v>46085</v>
      </c>
      <c r="B454" s="35" t="s">
        <v>1606</v>
      </c>
      <c r="C454" s="103" t="s">
        <v>1414</v>
      </c>
      <c r="D454" s="17"/>
      <c r="E454" s="17">
        <v>5000000</v>
      </c>
      <c r="F454" s="304">
        <f t="shared" si="7"/>
        <v>102385736</v>
      </c>
      <c r="G454" s="40"/>
    </row>
    <row r="455" spans="1:7" ht="16.5" x14ac:dyDescent="0.3">
      <c r="A455" s="38">
        <v>46085</v>
      </c>
      <c r="B455" s="35" t="s">
        <v>1607</v>
      </c>
      <c r="C455" s="42" t="s">
        <v>1417</v>
      </c>
      <c r="D455" s="12"/>
      <c r="E455" s="12">
        <v>33500</v>
      </c>
      <c r="F455" s="304">
        <f t="shared" si="7"/>
        <v>102352236</v>
      </c>
      <c r="G455" s="40"/>
    </row>
    <row r="456" spans="1:7" ht="16.5" x14ac:dyDescent="0.3">
      <c r="A456" s="38">
        <v>46086</v>
      </c>
      <c r="B456" s="35" t="s">
        <v>1609</v>
      </c>
      <c r="C456" s="103" t="s">
        <v>1416</v>
      </c>
      <c r="D456" s="17"/>
      <c r="E456" s="17">
        <v>700000</v>
      </c>
      <c r="F456" s="304">
        <f t="shared" si="7"/>
        <v>101652236</v>
      </c>
      <c r="G456" s="40"/>
    </row>
    <row r="457" spans="1:7" ht="16.5" x14ac:dyDescent="0.3">
      <c r="A457" s="38">
        <v>46086</v>
      </c>
      <c r="B457" s="35" t="s">
        <v>1610</v>
      </c>
      <c r="C457" s="103" t="s">
        <v>1265</v>
      </c>
      <c r="D457" s="17"/>
      <c r="E457" s="17">
        <v>500000</v>
      </c>
      <c r="F457" s="304">
        <f t="shared" si="7"/>
        <v>101152236</v>
      </c>
      <c r="G457" s="40"/>
    </row>
    <row r="458" spans="1:7" ht="16.5" x14ac:dyDescent="0.3">
      <c r="A458" s="38">
        <v>46087</v>
      </c>
      <c r="B458" s="35" t="s">
        <v>1768</v>
      </c>
      <c r="C458" s="20" t="s">
        <v>203</v>
      </c>
      <c r="D458" s="12">
        <v>500000</v>
      </c>
      <c r="E458" s="12"/>
      <c r="F458" s="304">
        <f t="shared" si="7"/>
        <v>101652236</v>
      </c>
      <c r="G458" s="40"/>
    </row>
    <row r="459" spans="1:7" ht="16.5" x14ac:dyDescent="0.3">
      <c r="A459" s="38">
        <v>46087</v>
      </c>
      <c r="B459" s="35" t="s">
        <v>1615</v>
      </c>
      <c r="C459" s="42" t="s">
        <v>1613</v>
      </c>
      <c r="D459" s="12"/>
      <c r="E459" s="12">
        <v>744000</v>
      </c>
      <c r="F459" s="304">
        <f t="shared" si="7"/>
        <v>100908236</v>
      </c>
      <c r="G459" s="40" t="s">
        <v>1614</v>
      </c>
    </row>
    <row r="460" spans="1:7" ht="16.5" x14ac:dyDescent="0.3">
      <c r="A460" s="38">
        <v>46087</v>
      </c>
      <c r="B460" s="35" t="s">
        <v>1616</v>
      </c>
      <c r="C460" s="20" t="s">
        <v>1418</v>
      </c>
      <c r="D460" s="12"/>
      <c r="E460" s="12">
        <v>380200</v>
      </c>
      <c r="F460" s="304">
        <f t="shared" si="7"/>
        <v>100528036</v>
      </c>
      <c r="G460" s="40"/>
    </row>
    <row r="461" spans="1:7" ht="16.5" x14ac:dyDescent="0.3">
      <c r="A461" s="38">
        <v>46087</v>
      </c>
      <c r="B461" s="35" t="s">
        <v>1769</v>
      </c>
      <c r="C461" s="20" t="s">
        <v>525</v>
      </c>
      <c r="D461" s="12">
        <v>100000</v>
      </c>
      <c r="E461" s="12"/>
      <c r="F461" s="304">
        <f t="shared" si="7"/>
        <v>100628036</v>
      </c>
      <c r="G461" s="40"/>
    </row>
    <row r="462" spans="1:7" ht="16.5" x14ac:dyDescent="0.3">
      <c r="A462" s="38">
        <v>46087</v>
      </c>
      <c r="B462" s="35" t="s">
        <v>1617</v>
      </c>
      <c r="C462" s="42" t="s">
        <v>1592</v>
      </c>
      <c r="D462" s="12"/>
      <c r="E462" s="12">
        <v>71000</v>
      </c>
      <c r="F462" s="304">
        <f t="shared" si="7"/>
        <v>100557036</v>
      </c>
      <c r="G462" s="40" t="s">
        <v>1593</v>
      </c>
    </row>
    <row r="463" spans="1:7" ht="16.5" x14ac:dyDescent="0.3">
      <c r="A463" s="38">
        <v>46087</v>
      </c>
      <c r="B463" s="35" t="s">
        <v>1618</v>
      </c>
      <c r="C463" s="19" t="s">
        <v>1419</v>
      </c>
      <c r="D463" s="307"/>
      <c r="E463" s="307">
        <v>80000</v>
      </c>
      <c r="F463" s="304">
        <f t="shared" si="7"/>
        <v>100477036</v>
      </c>
      <c r="G463" s="40"/>
    </row>
    <row r="464" spans="1:7" ht="16.5" x14ac:dyDescent="0.3">
      <c r="A464" s="38">
        <v>46087</v>
      </c>
      <c r="B464" s="35" t="s">
        <v>1619</v>
      </c>
      <c r="C464" s="19" t="s">
        <v>1420</v>
      </c>
      <c r="D464" s="307"/>
      <c r="E464" s="307">
        <v>80000</v>
      </c>
      <c r="F464" s="304">
        <f t="shared" si="7"/>
        <v>100397036</v>
      </c>
      <c r="G464" s="40"/>
    </row>
    <row r="465" spans="1:7" ht="16.5" x14ac:dyDescent="0.3">
      <c r="A465" s="38">
        <v>46087</v>
      </c>
      <c r="B465" s="35" t="s">
        <v>1620</v>
      </c>
      <c r="C465" s="20" t="s">
        <v>1421</v>
      </c>
      <c r="D465" s="12"/>
      <c r="E465" s="12">
        <v>1709000</v>
      </c>
      <c r="F465" s="304">
        <f t="shared" si="7"/>
        <v>98688036</v>
      </c>
      <c r="G465" s="40"/>
    </row>
    <row r="466" spans="1:7" ht="16.5" x14ac:dyDescent="0.3">
      <c r="A466" s="38">
        <v>46087</v>
      </c>
      <c r="B466" s="35" t="s">
        <v>1621</v>
      </c>
      <c r="C466" s="20" t="s">
        <v>245</v>
      </c>
      <c r="D466" s="12"/>
      <c r="E466" s="12">
        <v>45000</v>
      </c>
      <c r="F466" s="304">
        <f t="shared" si="7"/>
        <v>98643036</v>
      </c>
      <c r="G466" s="40"/>
    </row>
    <row r="467" spans="1:7" ht="16.5" x14ac:dyDescent="0.3">
      <c r="A467" s="38">
        <v>46090</v>
      </c>
      <c r="B467" s="35" t="s">
        <v>1678</v>
      </c>
      <c r="C467" s="15" t="s">
        <v>1513</v>
      </c>
      <c r="D467" s="12"/>
      <c r="E467" s="12">
        <v>950000</v>
      </c>
      <c r="F467" s="304">
        <f t="shared" si="7"/>
        <v>97693036</v>
      </c>
      <c r="G467" s="40"/>
    </row>
    <row r="468" spans="1:7" ht="16.5" x14ac:dyDescent="0.3">
      <c r="A468" s="38">
        <v>46090</v>
      </c>
      <c r="B468" s="35" t="s">
        <v>1679</v>
      </c>
      <c r="C468" s="20" t="s">
        <v>1514</v>
      </c>
      <c r="D468" s="12"/>
      <c r="E468" s="12">
        <v>750000</v>
      </c>
      <c r="F468" s="304">
        <f t="shared" si="7"/>
        <v>96943036</v>
      </c>
      <c r="G468" s="40"/>
    </row>
    <row r="469" spans="1:7" ht="16.5" x14ac:dyDescent="0.3">
      <c r="A469" s="38">
        <v>46090</v>
      </c>
      <c r="B469" s="35" t="s">
        <v>1680</v>
      </c>
      <c r="C469" s="20" t="s">
        <v>1515</v>
      </c>
      <c r="D469" s="12"/>
      <c r="E469" s="12">
        <v>750000</v>
      </c>
      <c r="F469" s="304">
        <f t="shared" si="7"/>
        <v>96193036</v>
      </c>
      <c r="G469" s="40"/>
    </row>
    <row r="470" spans="1:7" ht="33" x14ac:dyDescent="0.3">
      <c r="A470" s="38">
        <v>46090</v>
      </c>
      <c r="B470" s="35" t="s">
        <v>1681</v>
      </c>
      <c r="C470" s="262" t="s">
        <v>1584</v>
      </c>
      <c r="D470" s="12"/>
      <c r="E470" s="12">
        <v>113000</v>
      </c>
      <c r="F470" s="304">
        <f t="shared" si="7"/>
        <v>96080036</v>
      </c>
      <c r="G470" s="263" t="s">
        <v>1585</v>
      </c>
    </row>
    <row r="471" spans="1:7" ht="16.5" x14ac:dyDescent="0.3">
      <c r="A471" s="38">
        <v>46090</v>
      </c>
      <c r="B471" s="35" t="s">
        <v>1682</v>
      </c>
      <c r="C471" s="20" t="s">
        <v>1537</v>
      </c>
      <c r="D471" s="12"/>
      <c r="E471" s="12">
        <v>455000</v>
      </c>
      <c r="F471" s="304">
        <f t="shared" si="7"/>
        <v>95625036</v>
      </c>
      <c r="G471" s="40"/>
    </row>
    <row r="472" spans="1:7" ht="16.5" x14ac:dyDescent="0.3">
      <c r="A472" s="38">
        <v>46091</v>
      </c>
      <c r="B472" s="35" t="s">
        <v>1683</v>
      </c>
      <c r="C472" s="20" t="s">
        <v>1538</v>
      </c>
      <c r="D472" s="12"/>
      <c r="E472" s="12">
        <v>1330900</v>
      </c>
      <c r="F472" s="304">
        <f t="shared" si="7"/>
        <v>94294136</v>
      </c>
      <c r="G472" s="40"/>
    </row>
    <row r="473" spans="1:7" ht="16.5" x14ac:dyDescent="0.3">
      <c r="A473" s="38">
        <v>46091</v>
      </c>
      <c r="B473" s="35" t="s">
        <v>1684</v>
      </c>
      <c r="C473" s="20" t="s">
        <v>1539</v>
      </c>
      <c r="D473" s="12"/>
      <c r="E473" s="12">
        <v>200000</v>
      </c>
      <c r="F473" s="304">
        <f t="shared" si="7"/>
        <v>94094136</v>
      </c>
      <c r="G473" s="40"/>
    </row>
    <row r="474" spans="1:7" ht="16.5" x14ac:dyDescent="0.3">
      <c r="A474" s="38">
        <v>46091</v>
      </c>
      <c r="B474" s="35" t="s">
        <v>1685</v>
      </c>
      <c r="C474" s="20" t="s">
        <v>1540</v>
      </c>
      <c r="D474" s="12"/>
      <c r="E474" s="12">
        <v>12000</v>
      </c>
      <c r="F474" s="304">
        <f t="shared" si="7"/>
        <v>94082136</v>
      </c>
      <c r="G474" s="40"/>
    </row>
    <row r="475" spans="1:7" ht="16.5" x14ac:dyDescent="0.3">
      <c r="A475" s="38">
        <v>46091</v>
      </c>
      <c r="B475" s="35" t="s">
        <v>1686</v>
      </c>
      <c r="C475" s="20" t="s">
        <v>1541</v>
      </c>
      <c r="D475" s="12"/>
      <c r="E475" s="12">
        <v>7000000</v>
      </c>
      <c r="F475" s="304">
        <f t="shared" si="7"/>
        <v>87082136</v>
      </c>
      <c r="G475" s="40"/>
    </row>
    <row r="476" spans="1:7" ht="16.5" x14ac:dyDescent="0.3">
      <c r="A476" s="38">
        <v>46091</v>
      </c>
      <c r="B476" s="35" t="s">
        <v>1688</v>
      </c>
      <c r="C476" s="103" t="s">
        <v>1542</v>
      </c>
      <c r="D476" s="17"/>
      <c r="E476" s="17">
        <v>5000000</v>
      </c>
      <c r="F476" s="304">
        <f t="shared" si="7"/>
        <v>82082136</v>
      </c>
      <c r="G476" s="40"/>
    </row>
    <row r="477" spans="1:7" ht="16.5" x14ac:dyDescent="0.3">
      <c r="A477" s="38">
        <v>46091</v>
      </c>
      <c r="B477" s="35" t="s">
        <v>1770</v>
      </c>
      <c r="C477" s="20" t="s">
        <v>203</v>
      </c>
      <c r="D477" s="12">
        <v>700000</v>
      </c>
      <c r="E477" s="12"/>
      <c r="F477" s="304">
        <f t="shared" si="7"/>
        <v>82782136</v>
      </c>
      <c r="G477" s="40"/>
    </row>
    <row r="478" spans="1:7" ht="16.5" x14ac:dyDescent="0.3">
      <c r="A478" s="38">
        <v>46091</v>
      </c>
      <c r="B478" s="35" t="s">
        <v>1687</v>
      </c>
      <c r="C478" s="42" t="s">
        <v>1586</v>
      </c>
      <c r="D478" s="12"/>
      <c r="E478" s="12">
        <v>600000</v>
      </c>
      <c r="F478" s="304">
        <f t="shared" ref="F478:F541" si="8">F477+D478-E478</f>
        <v>82182136</v>
      </c>
      <c r="G478" s="40" t="s">
        <v>1587</v>
      </c>
    </row>
    <row r="479" spans="1:7" ht="16.5" x14ac:dyDescent="0.3">
      <c r="A479" s="38">
        <v>46091</v>
      </c>
      <c r="B479" s="35" t="s">
        <v>1660</v>
      </c>
      <c r="C479" s="19" t="s">
        <v>1588</v>
      </c>
      <c r="D479" s="307"/>
      <c r="E479" s="307">
        <v>140000</v>
      </c>
      <c r="F479" s="304">
        <f t="shared" si="8"/>
        <v>82042136</v>
      </c>
      <c r="G479" s="40" t="s">
        <v>1587</v>
      </c>
    </row>
    <row r="480" spans="1:7" ht="16.5" x14ac:dyDescent="0.3">
      <c r="A480" s="38">
        <v>46091</v>
      </c>
      <c r="B480" s="35" t="s">
        <v>1661</v>
      </c>
      <c r="C480" s="19" t="s">
        <v>1589</v>
      </c>
      <c r="D480" s="307"/>
      <c r="E480" s="307">
        <v>140000</v>
      </c>
      <c r="F480" s="304">
        <f t="shared" si="8"/>
        <v>81902136</v>
      </c>
      <c r="G480" s="40" t="s">
        <v>1587</v>
      </c>
    </row>
    <row r="481" spans="1:7" ht="16.5" x14ac:dyDescent="0.3">
      <c r="A481" s="38">
        <v>46091</v>
      </c>
      <c r="B481" s="35" t="s">
        <v>1662</v>
      </c>
      <c r="C481" s="19" t="s">
        <v>1543</v>
      </c>
      <c r="D481" s="307"/>
      <c r="E481" s="307">
        <v>70000</v>
      </c>
      <c r="F481" s="304">
        <f t="shared" si="8"/>
        <v>81832136</v>
      </c>
      <c r="G481" s="40"/>
    </row>
    <row r="482" spans="1:7" ht="16.5" x14ac:dyDescent="0.3">
      <c r="A482" s="38">
        <v>46091</v>
      </c>
      <c r="B482" s="35" t="s">
        <v>1689</v>
      </c>
      <c r="C482" s="103" t="s">
        <v>1567</v>
      </c>
      <c r="D482" s="17"/>
      <c r="E482" s="17">
        <v>1700000</v>
      </c>
      <c r="F482" s="304">
        <f t="shared" si="8"/>
        <v>80132136</v>
      </c>
      <c r="G482" s="40"/>
    </row>
    <row r="483" spans="1:7" ht="16.5" x14ac:dyDescent="0.3">
      <c r="A483" s="38">
        <v>46092</v>
      </c>
      <c r="B483" s="35" t="s">
        <v>1697</v>
      </c>
      <c r="C483" s="20" t="s">
        <v>1568</v>
      </c>
      <c r="D483" s="12"/>
      <c r="E483" s="12">
        <v>1000000</v>
      </c>
      <c r="F483" s="304">
        <f t="shared" si="8"/>
        <v>79132136</v>
      </c>
      <c r="G483" s="40"/>
    </row>
    <row r="484" spans="1:7" ht="16.5" x14ac:dyDescent="0.3">
      <c r="A484" s="38">
        <v>46092</v>
      </c>
      <c r="B484" s="35" t="s">
        <v>1698</v>
      </c>
      <c r="C484" s="331" t="s">
        <v>1569</v>
      </c>
      <c r="D484" s="328"/>
      <c r="E484" s="328">
        <v>949600</v>
      </c>
      <c r="F484" s="304">
        <f t="shared" si="8"/>
        <v>78182536</v>
      </c>
      <c r="G484" s="40"/>
    </row>
    <row r="485" spans="1:7" ht="16.5" x14ac:dyDescent="0.3">
      <c r="A485" s="38">
        <v>46092</v>
      </c>
      <c r="B485" s="35" t="s">
        <v>1699</v>
      </c>
      <c r="C485" s="20" t="s">
        <v>1570</v>
      </c>
      <c r="D485" s="12"/>
      <c r="E485" s="12">
        <v>1000000</v>
      </c>
      <c r="F485" s="304">
        <f t="shared" si="8"/>
        <v>77182536</v>
      </c>
      <c r="G485" s="40"/>
    </row>
    <row r="486" spans="1:7" ht="16.5" x14ac:dyDescent="0.3">
      <c r="A486" s="38">
        <v>46092</v>
      </c>
      <c r="B486" s="35" t="s">
        <v>1700</v>
      </c>
      <c r="C486" s="20" t="s">
        <v>1571</v>
      </c>
      <c r="D486" s="12"/>
      <c r="E486" s="12">
        <v>289000</v>
      </c>
      <c r="F486" s="304">
        <f t="shared" si="8"/>
        <v>76893536</v>
      </c>
      <c r="G486" s="40" t="s">
        <v>1590</v>
      </c>
    </row>
    <row r="487" spans="1:7" ht="16.5" x14ac:dyDescent="0.3">
      <c r="A487" s="38">
        <v>46092</v>
      </c>
      <c r="B487" s="35" t="s">
        <v>1701</v>
      </c>
      <c r="C487" s="103" t="s">
        <v>1572</v>
      </c>
      <c r="D487" s="17"/>
      <c r="E487" s="17">
        <v>5000000</v>
      </c>
      <c r="F487" s="304">
        <f t="shared" si="8"/>
        <v>71893536</v>
      </c>
      <c r="G487" s="40"/>
    </row>
    <row r="488" spans="1:7" ht="16.5" x14ac:dyDescent="0.3">
      <c r="A488" s="38">
        <v>46092</v>
      </c>
      <c r="B488" s="35" t="s">
        <v>1702</v>
      </c>
      <c r="C488" s="103" t="s">
        <v>1573</v>
      </c>
      <c r="D488" s="17"/>
      <c r="E488" s="17">
        <v>450000</v>
      </c>
      <c r="F488" s="304">
        <f t="shared" si="8"/>
        <v>71443536</v>
      </c>
      <c r="G488" s="40"/>
    </row>
    <row r="489" spans="1:7" ht="16.5" x14ac:dyDescent="0.3">
      <c r="A489" s="38">
        <v>46093</v>
      </c>
      <c r="B489" s="35" t="s">
        <v>1771</v>
      </c>
      <c r="C489" s="20" t="s">
        <v>1574</v>
      </c>
      <c r="D489" s="12">
        <v>9000000</v>
      </c>
      <c r="E489" s="12"/>
      <c r="F489" s="304">
        <f t="shared" si="8"/>
        <v>80443536</v>
      </c>
      <c r="G489" s="40"/>
    </row>
    <row r="490" spans="1:7" ht="16.5" x14ac:dyDescent="0.3">
      <c r="A490" s="38">
        <v>46093</v>
      </c>
      <c r="B490" s="35" t="s">
        <v>1704</v>
      </c>
      <c r="C490" s="331" t="s">
        <v>1575</v>
      </c>
      <c r="D490" s="328"/>
      <c r="E490" s="328">
        <v>8855400</v>
      </c>
      <c r="F490" s="304">
        <f t="shared" si="8"/>
        <v>71588136</v>
      </c>
      <c r="G490" s="40" t="s">
        <v>1576</v>
      </c>
    </row>
    <row r="491" spans="1:7" ht="16.5" x14ac:dyDescent="0.3">
      <c r="A491" s="38">
        <v>46093</v>
      </c>
      <c r="B491" s="35" t="s">
        <v>1772</v>
      </c>
      <c r="C491" s="20" t="s">
        <v>1577</v>
      </c>
      <c r="D491" s="12">
        <v>8000000</v>
      </c>
      <c r="E491" s="12"/>
      <c r="F491" s="304">
        <f t="shared" si="8"/>
        <v>79588136</v>
      </c>
      <c r="G491" s="40"/>
    </row>
    <row r="492" spans="1:7" ht="16.5" x14ac:dyDescent="0.3">
      <c r="A492" s="38">
        <v>46093</v>
      </c>
      <c r="B492" s="35" t="s">
        <v>1705</v>
      </c>
      <c r="C492" s="331" t="s">
        <v>1591</v>
      </c>
      <c r="D492" s="328"/>
      <c r="E492" s="328">
        <v>4738000</v>
      </c>
      <c r="F492" s="304">
        <f t="shared" si="8"/>
        <v>74850136</v>
      </c>
      <c r="G492" s="40" t="s">
        <v>1108</v>
      </c>
    </row>
    <row r="493" spans="1:7" ht="16.5" x14ac:dyDescent="0.3">
      <c r="A493" s="38">
        <v>46093</v>
      </c>
      <c r="B493" s="35" t="s">
        <v>1773</v>
      </c>
      <c r="C493" s="20" t="s">
        <v>1578</v>
      </c>
      <c r="D493" s="12">
        <v>5000000</v>
      </c>
      <c r="E493" s="12"/>
      <c r="F493" s="304">
        <f t="shared" si="8"/>
        <v>79850136</v>
      </c>
      <c r="G493" s="40"/>
    </row>
    <row r="494" spans="1:7" ht="49.5" x14ac:dyDescent="0.3">
      <c r="A494" s="38">
        <v>46093</v>
      </c>
      <c r="B494" s="35" t="s">
        <v>1706</v>
      </c>
      <c r="C494" s="331" t="s">
        <v>1598</v>
      </c>
      <c r="D494" s="328"/>
      <c r="E494" s="328">
        <v>3566000</v>
      </c>
      <c r="F494" s="304">
        <f t="shared" si="8"/>
        <v>76284136</v>
      </c>
      <c r="G494" s="263" t="s">
        <v>1599</v>
      </c>
    </row>
    <row r="495" spans="1:7" ht="16.5" x14ac:dyDescent="0.3">
      <c r="A495" s="38">
        <v>46093</v>
      </c>
      <c r="B495" s="35" t="s">
        <v>1707</v>
      </c>
      <c r="C495" s="331" t="s">
        <v>1594</v>
      </c>
      <c r="D495" s="328"/>
      <c r="E495" s="328">
        <v>1626500</v>
      </c>
      <c r="F495" s="304">
        <f t="shared" si="8"/>
        <v>74657636</v>
      </c>
      <c r="G495" s="40" t="s">
        <v>1595</v>
      </c>
    </row>
    <row r="496" spans="1:7" ht="49.5" x14ac:dyDescent="0.3">
      <c r="A496" s="38">
        <v>46093</v>
      </c>
      <c r="B496" s="35" t="s">
        <v>1710</v>
      </c>
      <c r="C496" s="19" t="s">
        <v>1708</v>
      </c>
      <c r="D496" s="307"/>
      <c r="E496" s="307">
        <v>900000</v>
      </c>
      <c r="F496" s="304">
        <f t="shared" si="8"/>
        <v>73757636</v>
      </c>
      <c r="G496" s="263" t="s">
        <v>1599</v>
      </c>
    </row>
    <row r="497" spans="1:7" ht="49.5" x14ac:dyDescent="0.3">
      <c r="A497" s="38">
        <v>46093</v>
      </c>
      <c r="B497" s="35" t="s">
        <v>1663</v>
      </c>
      <c r="C497" s="19" t="s">
        <v>1709</v>
      </c>
      <c r="D497" s="307"/>
      <c r="E497" s="307">
        <v>900000</v>
      </c>
      <c r="F497" s="304">
        <f t="shared" si="8"/>
        <v>72857636</v>
      </c>
      <c r="G497" s="263" t="s">
        <v>1599</v>
      </c>
    </row>
    <row r="498" spans="1:7" ht="16.5" x14ac:dyDescent="0.3">
      <c r="A498" s="38">
        <v>46093</v>
      </c>
      <c r="B498" s="35" t="s">
        <v>1774</v>
      </c>
      <c r="C498" s="20" t="s">
        <v>203</v>
      </c>
      <c r="D498" s="12">
        <v>500000</v>
      </c>
      <c r="E498" s="12"/>
      <c r="F498" s="304">
        <f t="shared" si="8"/>
        <v>73357636</v>
      </c>
      <c r="G498" s="40"/>
    </row>
    <row r="499" spans="1:7" ht="49.5" x14ac:dyDescent="0.3">
      <c r="A499" s="38">
        <v>46093</v>
      </c>
      <c r="B499" s="35" t="s">
        <v>1664</v>
      </c>
      <c r="C499" s="41" t="s">
        <v>1596</v>
      </c>
      <c r="D499" s="12"/>
      <c r="E499" s="12">
        <v>885000</v>
      </c>
      <c r="F499" s="304">
        <f t="shared" si="8"/>
        <v>72472636</v>
      </c>
      <c r="G499" s="263" t="s">
        <v>1597</v>
      </c>
    </row>
    <row r="500" spans="1:7" ht="16.5" x14ac:dyDescent="0.3">
      <c r="A500" s="38">
        <v>46093</v>
      </c>
      <c r="B500" s="35" t="s">
        <v>1665</v>
      </c>
      <c r="C500" s="19" t="s">
        <v>1579</v>
      </c>
      <c r="D500" s="307"/>
      <c r="E500" s="307">
        <v>50000</v>
      </c>
      <c r="F500" s="304">
        <f t="shared" si="8"/>
        <v>72422636</v>
      </c>
      <c r="G500" s="40"/>
    </row>
    <row r="501" spans="1:7" ht="16.5" x14ac:dyDescent="0.3">
      <c r="A501" s="38">
        <v>46093</v>
      </c>
      <c r="B501" s="35" t="s">
        <v>1666</v>
      </c>
      <c r="C501" s="19" t="s">
        <v>1580</v>
      </c>
      <c r="D501" s="307"/>
      <c r="E501" s="307">
        <v>50000</v>
      </c>
      <c r="F501" s="304">
        <f t="shared" si="8"/>
        <v>72372636</v>
      </c>
      <c r="G501" s="40"/>
    </row>
    <row r="502" spans="1:7" ht="16.5" x14ac:dyDescent="0.3">
      <c r="A502" s="38">
        <v>46093</v>
      </c>
      <c r="B502" s="35" t="s">
        <v>1667</v>
      </c>
      <c r="C502" s="19" t="s">
        <v>1581</v>
      </c>
      <c r="D502" s="307"/>
      <c r="E502" s="307">
        <v>120000</v>
      </c>
      <c r="F502" s="304">
        <f t="shared" si="8"/>
        <v>72252636</v>
      </c>
      <c r="G502" s="40"/>
    </row>
    <row r="503" spans="1:7" ht="16.5" x14ac:dyDescent="0.3">
      <c r="A503" s="38">
        <v>46093</v>
      </c>
      <c r="B503" s="35" t="s">
        <v>1668</v>
      </c>
      <c r="C503" s="103" t="s">
        <v>206</v>
      </c>
      <c r="D503" s="17"/>
      <c r="E503" s="17">
        <v>500000</v>
      </c>
      <c r="F503" s="304">
        <f t="shared" si="8"/>
        <v>71752636</v>
      </c>
      <c r="G503" s="40"/>
    </row>
    <row r="504" spans="1:7" ht="16.5" x14ac:dyDescent="0.3">
      <c r="A504" s="38">
        <v>46093</v>
      </c>
      <c r="B504" s="35" t="s">
        <v>1669</v>
      </c>
      <c r="C504" s="20" t="s">
        <v>1582</v>
      </c>
      <c r="D504" s="12"/>
      <c r="E504" s="12">
        <v>121000</v>
      </c>
      <c r="F504" s="304">
        <f t="shared" si="8"/>
        <v>71631636</v>
      </c>
      <c r="G504" s="40"/>
    </row>
    <row r="505" spans="1:7" ht="16.5" x14ac:dyDescent="0.3">
      <c r="A505" s="38">
        <v>46093</v>
      </c>
      <c r="B505" s="35" t="s">
        <v>1670</v>
      </c>
      <c r="C505" s="20" t="s">
        <v>851</v>
      </c>
      <c r="D505" s="12"/>
      <c r="E505" s="12">
        <v>500000</v>
      </c>
      <c r="F505" s="304">
        <f t="shared" si="8"/>
        <v>71131636</v>
      </c>
      <c r="G505" s="40"/>
    </row>
    <row r="506" spans="1:7" ht="16.5" x14ac:dyDescent="0.3">
      <c r="A506" s="38">
        <v>46093</v>
      </c>
      <c r="B506" s="35" t="s">
        <v>1775</v>
      </c>
      <c r="C506" s="20" t="s">
        <v>2</v>
      </c>
      <c r="D506" s="12">
        <v>13839491</v>
      </c>
      <c r="E506" s="12"/>
      <c r="F506" s="304">
        <f t="shared" si="8"/>
        <v>84971127</v>
      </c>
      <c r="G506" s="40"/>
    </row>
    <row r="507" spans="1:7" ht="16.5" x14ac:dyDescent="0.3">
      <c r="A507" s="38">
        <v>46093</v>
      </c>
      <c r="B507" s="35" t="s">
        <v>1671</v>
      </c>
      <c r="C507" s="331" t="s">
        <v>1624</v>
      </c>
      <c r="D507" s="328"/>
      <c r="E507" s="328">
        <v>15039491</v>
      </c>
      <c r="F507" s="304">
        <f t="shared" si="8"/>
        <v>69931636</v>
      </c>
      <c r="G507" s="40"/>
    </row>
    <row r="508" spans="1:7" ht="16.5" x14ac:dyDescent="0.3">
      <c r="A508" s="38">
        <v>46093</v>
      </c>
      <c r="B508" s="35" t="s">
        <v>1776</v>
      </c>
      <c r="C508" s="20" t="s">
        <v>2</v>
      </c>
      <c r="D508" s="12">
        <v>19715549</v>
      </c>
      <c r="E508" s="12"/>
      <c r="F508" s="304">
        <f t="shared" si="8"/>
        <v>89647185</v>
      </c>
      <c r="G508" s="40"/>
    </row>
    <row r="509" spans="1:7" ht="16.5" x14ac:dyDescent="0.3">
      <c r="A509" s="38">
        <v>46093</v>
      </c>
      <c r="B509" s="35" t="s">
        <v>1777</v>
      </c>
      <c r="C509" s="20" t="s">
        <v>2</v>
      </c>
      <c r="D509" s="12">
        <v>450000</v>
      </c>
      <c r="E509" s="12"/>
      <c r="F509" s="304">
        <f t="shared" si="8"/>
        <v>90097185</v>
      </c>
      <c r="G509" s="40"/>
    </row>
    <row r="510" spans="1:7" ht="16.5" x14ac:dyDescent="0.3">
      <c r="A510" s="38">
        <v>46093</v>
      </c>
      <c r="B510" s="35" t="s">
        <v>1712</v>
      </c>
      <c r="C510" s="20" t="s">
        <v>1711</v>
      </c>
      <c r="D510" s="12"/>
      <c r="E510" s="12">
        <v>20165549</v>
      </c>
      <c r="F510" s="304">
        <f t="shared" si="8"/>
        <v>69931636</v>
      </c>
      <c r="G510" s="40"/>
    </row>
    <row r="511" spans="1:7" ht="16.5" x14ac:dyDescent="0.3">
      <c r="A511" s="38">
        <v>46094</v>
      </c>
      <c r="B511" s="35" t="s">
        <v>1778</v>
      </c>
      <c r="C511" s="20" t="s">
        <v>1622</v>
      </c>
      <c r="D511" s="12"/>
      <c r="E511" s="12">
        <v>18000</v>
      </c>
      <c r="F511" s="304">
        <f t="shared" si="8"/>
        <v>69913636</v>
      </c>
      <c r="G511" s="40" t="s">
        <v>1623</v>
      </c>
    </row>
    <row r="512" spans="1:7" ht="16.5" x14ac:dyDescent="0.3">
      <c r="A512" s="38">
        <v>46094</v>
      </c>
      <c r="B512" s="35" t="s">
        <v>1779</v>
      </c>
      <c r="C512" s="20" t="s">
        <v>245</v>
      </c>
      <c r="D512" s="12"/>
      <c r="E512" s="12">
        <v>374500</v>
      </c>
      <c r="F512" s="304">
        <f t="shared" si="8"/>
        <v>69539136</v>
      </c>
      <c r="G512" s="40"/>
    </row>
    <row r="513" spans="1:7" ht="16.5" x14ac:dyDescent="0.3">
      <c r="A513" s="38">
        <v>46094</v>
      </c>
      <c r="B513" s="35" t="s">
        <v>1780</v>
      </c>
      <c r="C513" s="20" t="s">
        <v>343</v>
      </c>
      <c r="D513" s="12"/>
      <c r="E513" s="12">
        <v>107000</v>
      </c>
      <c r="F513" s="304">
        <f t="shared" si="8"/>
        <v>69432136</v>
      </c>
      <c r="G513" s="40"/>
    </row>
    <row r="514" spans="1:7" ht="16.5" x14ac:dyDescent="0.3">
      <c r="A514" s="38">
        <v>46097</v>
      </c>
      <c r="B514" s="35" t="s">
        <v>1784</v>
      </c>
      <c r="C514" s="15" t="s">
        <v>1630</v>
      </c>
      <c r="D514" s="12"/>
      <c r="E514" s="12">
        <v>950000</v>
      </c>
      <c r="F514" s="304">
        <f t="shared" si="8"/>
        <v>68482136</v>
      </c>
      <c r="G514" s="40"/>
    </row>
    <row r="515" spans="1:7" ht="16.5" x14ac:dyDescent="0.3">
      <c r="A515" s="38">
        <v>46097</v>
      </c>
      <c r="B515" s="35" t="s">
        <v>1785</v>
      </c>
      <c r="C515" s="103" t="s">
        <v>1631</v>
      </c>
      <c r="D515" s="17"/>
      <c r="E515" s="17">
        <v>4350000</v>
      </c>
      <c r="F515" s="304">
        <f t="shared" si="8"/>
        <v>64132136</v>
      </c>
      <c r="G515" s="40"/>
    </row>
    <row r="516" spans="1:7" ht="16.5" x14ac:dyDescent="0.3">
      <c r="A516" s="38">
        <v>46097</v>
      </c>
      <c r="B516" s="35" t="s">
        <v>1786</v>
      </c>
      <c r="C516" s="20" t="s">
        <v>1632</v>
      </c>
      <c r="D516" s="12"/>
      <c r="E516" s="12">
        <v>141000</v>
      </c>
      <c r="F516" s="304">
        <f t="shared" si="8"/>
        <v>63991136</v>
      </c>
      <c r="G516" s="40"/>
    </row>
    <row r="517" spans="1:7" ht="16.5" x14ac:dyDescent="0.3">
      <c r="A517" s="38">
        <v>46097</v>
      </c>
      <c r="B517" s="35" t="s">
        <v>1787</v>
      </c>
      <c r="C517" s="316" t="s">
        <v>1633</v>
      </c>
      <c r="D517" s="12"/>
      <c r="E517" s="12">
        <v>3820400</v>
      </c>
      <c r="F517" s="304">
        <f t="shared" si="8"/>
        <v>60170736</v>
      </c>
      <c r="G517" s="40"/>
    </row>
    <row r="518" spans="1:7" ht="16.5" x14ac:dyDescent="0.3">
      <c r="A518" s="38">
        <v>46097</v>
      </c>
      <c r="B518" s="35" t="s">
        <v>1788</v>
      </c>
      <c r="C518" s="316" t="s">
        <v>1634</v>
      </c>
      <c r="D518" s="12"/>
      <c r="E518" s="12">
        <v>883700</v>
      </c>
      <c r="F518" s="304">
        <f t="shared" si="8"/>
        <v>59287036</v>
      </c>
      <c r="G518" s="40"/>
    </row>
    <row r="519" spans="1:7" ht="16.5" x14ac:dyDescent="0.3">
      <c r="A519" s="38">
        <v>46097</v>
      </c>
      <c r="B519" s="35" t="s">
        <v>1789</v>
      </c>
      <c r="C519" s="103" t="s">
        <v>1572</v>
      </c>
      <c r="D519" s="17"/>
      <c r="E519" s="17">
        <v>5000000</v>
      </c>
      <c r="F519" s="304">
        <f t="shared" si="8"/>
        <v>54287036</v>
      </c>
      <c r="G519" s="40"/>
    </row>
    <row r="520" spans="1:7" ht="16.5" x14ac:dyDescent="0.3">
      <c r="A520" s="38">
        <v>46097</v>
      </c>
      <c r="B520" s="35" t="s">
        <v>1790</v>
      </c>
      <c r="C520" s="103" t="s">
        <v>1635</v>
      </c>
      <c r="D520" s="17"/>
      <c r="E520" s="17">
        <v>500000</v>
      </c>
      <c r="F520" s="304">
        <f t="shared" si="8"/>
        <v>53787036</v>
      </c>
      <c r="G520" s="40"/>
    </row>
    <row r="521" spans="1:7" ht="16.5" x14ac:dyDescent="0.3">
      <c r="A521" s="38">
        <v>46097</v>
      </c>
      <c r="B521" s="35" t="s">
        <v>1791</v>
      </c>
      <c r="C521" s="103" t="s">
        <v>1636</v>
      </c>
      <c r="D521" s="17"/>
      <c r="E521" s="17">
        <v>250000</v>
      </c>
      <c r="F521" s="304">
        <f t="shared" si="8"/>
        <v>53537036</v>
      </c>
      <c r="G521" s="40"/>
    </row>
    <row r="522" spans="1:7" ht="16.5" x14ac:dyDescent="0.3">
      <c r="A522" s="38">
        <v>46097</v>
      </c>
      <c r="B522" s="35" t="s">
        <v>1792</v>
      </c>
      <c r="C522" s="20" t="s">
        <v>1637</v>
      </c>
      <c r="D522" s="12"/>
      <c r="E522" s="12">
        <v>62000</v>
      </c>
      <c r="F522" s="304">
        <f t="shared" si="8"/>
        <v>53475036</v>
      </c>
      <c r="G522" s="40"/>
    </row>
    <row r="523" spans="1:7" ht="16.5" x14ac:dyDescent="0.3">
      <c r="A523" s="38">
        <v>46097</v>
      </c>
      <c r="B523" s="35" t="s">
        <v>1793</v>
      </c>
      <c r="C523" s="20" t="s">
        <v>1638</v>
      </c>
      <c r="D523" s="12"/>
      <c r="E523" s="12">
        <v>130000</v>
      </c>
      <c r="F523" s="304">
        <f t="shared" si="8"/>
        <v>53345036</v>
      </c>
      <c r="G523" s="40"/>
    </row>
    <row r="524" spans="1:7" ht="16.5" x14ac:dyDescent="0.3">
      <c r="A524" s="38">
        <v>46097</v>
      </c>
      <c r="B524" s="35" t="s">
        <v>1794</v>
      </c>
      <c r="C524" s="20" t="s">
        <v>1639</v>
      </c>
      <c r="D524" s="12"/>
      <c r="E524" s="12">
        <v>20000</v>
      </c>
      <c r="F524" s="304">
        <f t="shared" si="8"/>
        <v>53325036</v>
      </c>
      <c r="G524" s="40" t="s">
        <v>229</v>
      </c>
    </row>
    <row r="525" spans="1:7" ht="16.5" x14ac:dyDescent="0.3">
      <c r="A525" s="38">
        <v>46097</v>
      </c>
      <c r="B525" s="35" t="s">
        <v>1795</v>
      </c>
      <c r="C525" s="20" t="s">
        <v>1640</v>
      </c>
      <c r="D525" s="12"/>
      <c r="E525" s="12">
        <v>1860000</v>
      </c>
      <c r="F525" s="304">
        <f t="shared" si="8"/>
        <v>51465036</v>
      </c>
      <c r="G525" s="40"/>
    </row>
    <row r="526" spans="1:7" ht="16.5" x14ac:dyDescent="0.3">
      <c r="A526" s="38">
        <v>46097</v>
      </c>
      <c r="B526" s="35" t="s">
        <v>1845</v>
      </c>
      <c r="C526" s="20" t="s">
        <v>1641</v>
      </c>
      <c r="D526" s="12">
        <v>5000000</v>
      </c>
      <c r="E526" s="12"/>
      <c r="F526" s="304">
        <f t="shared" si="8"/>
        <v>56465036</v>
      </c>
      <c r="G526" s="40"/>
    </row>
    <row r="527" spans="1:7" ht="16.5" x14ac:dyDescent="0.3">
      <c r="A527" s="38">
        <v>46097</v>
      </c>
      <c r="B527" s="35" t="s">
        <v>1796</v>
      </c>
      <c r="C527" s="20" t="s">
        <v>1642</v>
      </c>
      <c r="D527" s="12"/>
      <c r="E527" s="12">
        <v>5455100</v>
      </c>
      <c r="F527" s="304">
        <f t="shared" si="8"/>
        <v>51009936</v>
      </c>
      <c r="G527" s="40"/>
    </row>
    <row r="528" spans="1:7" ht="16.5" x14ac:dyDescent="0.3">
      <c r="A528" s="38">
        <v>46098</v>
      </c>
      <c r="B528" s="35" t="s">
        <v>1799</v>
      </c>
      <c r="C528" s="20" t="s">
        <v>1644</v>
      </c>
      <c r="D528" s="12"/>
      <c r="E528" s="12">
        <v>532000</v>
      </c>
      <c r="F528" s="304">
        <f t="shared" si="8"/>
        <v>50477936</v>
      </c>
      <c r="G528" s="40"/>
    </row>
    <row r="529" spans="1:7" ht="16.5" x14ac:dyDescent="0.3">
      <c r="A529" s="38">
        <v>46098</v>
      </c>
      <c r="B529" s="35" t="s">
        <v>1846</v>
      </c>
      <c r="C529" s="20" t="s">
        <v>1578</v>
      </c>
      <c r="D529" s="12">
        <v>250000</v>
      </c>
      <c r="E529" s="12"/>
      <c r="F529" s="304">
        <f t="shared" si="8"/>
        <v>50727936</v>
      </c>
      <c r="G529" s="40"/>
    </row>
    <row r="530" spans="1:7" ht="16.5" x14ac:dyDescent="0.3">
      <c r="A530" s="38">
        <v>46098</v>
      </c>
      <c r="B530" s="35" t="s">
        <v>1804</v>
      </c>
      <c r="C530" s="42" t="s">
        <v>1800</v>
      </c>
      <c r="D530" s="12"/>
      <c r="E530" s="12">
        <v>251000</v>
      </c>
      <c r="F530" s="304">
        <f t="shared" si="8"/>
        <v>50476936</v>
      </c>
      <c r="G530" s="40" t="s">
        <v>191</v>
      </c>
    </row>
    <row r="531" spans="1:7" ht="16.5" x14ac:dyDescent="0.3">
      <c r="A531" s="38">
        <v>46098</v>
      </c>
      <c r="B531" s="35" t="s">
        <v>1805</v>
      </c>
      <c r="C531" s="19" t="s">
        <v>1797</v>
      </c>
      <c r="D531" s="307"/>
      <c r="E531" s="307">
        <v>80000</v>
      </c>
      <c r="F531" s="304">
        <f t="shared" si="8"/>
        <v>50396936</v>
      </c>
      <c r="G531" s="40" t="s">
        <v>191</v>
      </c>
    </row>
    <row r="532" spans="1:7" ht="16.5" x14ac:dyDescent="0.3">
      <c r="A532" s="38">
        <v>46098</v>
      </c>
      <c r="B532" s="35" t="s">
        <v>1806</v>
      </c>
      <c r="C532" s="19" t="s">
        <v>1798</v>
      </c>
      <c r="D532" s="307"/>
      <c r="E532" s="307">
        <v>80000</v>
      </c>
      <c r="F532" s="304">
        <f t="shared" si="8"/>
        <v>50316936</v>
      </c>
      <c r="G532" s="40" t="s">
        <v>191</v>
      </c>
    </row>
    <row r="533" spans="1:7" ht="16.5" x14ac:dyDescent="0.3">
      <c r="A533" s="38">
        <v>46098</v>
      </c>
      <c r="B533" s="35" t="s">
        <v>1807</v>
      </c>
      <c r="C533" s="19" t="s">
        <v>1801</v>
      </c>
      <c r="D533" s="307"/>
      <c r="E533" s="307">
        <v>80000</v>
      </c>
      <c r="F533" s="304">
        <f t="shared" si="8"/>
        <v>50236936</v>
      </c>
      <c r="G533" s="40" t="s">
        <v>1803</v>
      </c>
    </row>
    <row r="534" spans="1:7" ht="16.5" x14ac:dyDescent="0.3">
      <c r="A534" s="38">
        <v>46098</v>
      </c>
      <c r="B534" s="35" t="s">
        <v>1808</v>
      </c>
      <c r="C534" s="19" t="s">
        <v>1802</v>
      </c>
      <c r="D534" s="307"/>
      <c r="E534" s="307">
        <v>80000</v>
      </c>
      <c r="F534" s="304">
        <f t="shared" si="8"/>
        <v>50156936</v>
      </c>
      <c r="G534" s="40" t="s">
        <v>1803</v>
      </c>
    </row>
    <row r="535" spans="1:7" ht="16.5" x14ac:dyDescent="0.3">
      <c r="A535" s="38">
        <v>46098</v>
      </c>
      <c r="B535" s="35" t="s">
        <v>1809</v>
      </c>
      <c r="C535" s="19" t="s">
        <v>1645</v>
      </c>
      <c r="D535" s="307"/>
      <c r="E535" s="307">
        <v>40000</v>
      </c>
      <c r="F535" s="304">
        <f t="shared" si="8"/>
        <v>50116936</v>
      </c>
      <c r="G535" s="40" t="s">
        <v>1803</v>
      </c>
    </row>
    <row r="536" spans="1:7" ht="16.5" x14ac:dyDescent="0.3">
      <c r="A536" s="38">
        <v>46098</v>
      </c>
      <c r="B536" s="35" t="s">
        <v>1810</v>
      </c>
      <c r="C536" s="19" t="s">
        <v>1646</v>
      </c>
      <c r="D536" s="307"/>
      <c r="E536" s="307">
        <v>80000</v>
      </c>
      <c r="F536" s="304">
        <f t="shared" si="8"/>
        <v>50036936</v>
      </c>
      <c r="G536" s="40"/>
    </row>
    <row r="537" spans="1:7" ht="16.5" x14ac:dyDescent="0.3">
      <c r="A537" s="38">
        <v>46098</v>
      </c>
      <c r="B537" s="35" t="s">
        <v>1811</v>
      </c>
      <c r="C537" s="20" t="s">
        <v>1647</v>
      </c>
      <c r="D537" s="12"/>
      <c r="E537" s="12">
        <v>181000</v>
      </c>
      <c r="F537" s="304">
        <f t="shared" si="8"/>
        <v>49855936</v>
      </c>
      <c r="G537" s="40"/>
    </row>
    <row r="538" spans="1:7" ht="16.5" x14ac:dyDescent="0.3">
      <c r="A538" s="38">
        <v>46098</v>
      </c>
      <c r="B538" s="35" t="s">
        <v>1812</v>
      </c>
      <c r="C538" s="15" t="s">
        <v>1648</v>
      </c>
      <c r="D538" s="12"/>
      <c r="E538" s="12">
        <v>750000</v>
      </c>
      <c r="F538" s="304">
        <f t="shared" si="8"/>
        <v>49105936</v>
      </c>
      <c r="G538" s="40"/>
    </row>
    <row r="539" spans="1:7" ht="16.5" x14ac:dyDescent="0.3">
      <c r="A539" s="38">
        <v>46098</v>
      </c>
      <c r="B539" s="35" t="s">
        <v>1813</v>
      </c>
      <c r="C539" s="316" t="s">
        <v>1649</v>
      </c>
      <c r="D539" s="12"/>
      <c r="E539" s="12">
        <v>26500</v>
      </c>
      <c r="F539" s="304">
        <f t="shared" si="8"/>
        <v>49079436</v>
      </c>
      <c r="G539" s="40"/>
    </row>
    <row r="540" spans="1:7" ht="16.5" x14ac:dyDescent="0.3">
      <c r="A540" s="38">
        <v>46098</v>
      </c>
      <c r="B540" s="35" t="s">
        <v>1814</v>
      </c>
      <c r="C540" s="20" t="s">
        <v>1651</v>
      </c>
      <c r="D540" s="12"/>
      <c r="E540" s="12">
        <v>1735900</v>
      </c>
      <c r="F540" s="304">
        <f t="shared" si="8"/>
        <v>47343536</v>
      </c>
      <c r="G540" s="40"/>
    </row>
    <row r="541" spans="1:7" ht="16.5" x14ac:dyDescent="0.3">
      <c r="A541" s="38">
        <v>46098</v>
      </c>
      <c r="B541" s="35" t="s">
        <v>1817</v>
      </c>
      <c r="C541" s="20" t="s">
        <v>1815</v>
      </c>
      <c r="D541" s="12"/>
      <c r="E541" s="12">
        <v>53000</v>
      </c>
      <c r="F541" s="304">
        <f t="shared" si="8"/>
        <v>47290536</v>
      </c>
      <c r="G541" s="40" t="s">
        <v>1816</v>
      </c>
    </row>
    <row r="542" spans="1:7" ht="16.5" x14ac:dyDescent="0.3">
      <c r="A542" s="38">
        <v>46106</v>
      </c>
      <c r="B542" s="35" t="s">
        <v>1820</v>
      </c>
      <c r="C542" s="15" t="s">
        <v>1672</v>
      </c>
      <c r="D542" s="12"/>
      <c r="E542" s="12">
        <v>380000</v>
      </c>
      <c r="F542" s="304">
        <f t="shared" ref="F542:F605" si="9">F541+D542-E542</f>
        <v>46910536</v>
      </c>
      <c r="G542" s="40"/>
    </row>
    <row r="543" spans="1:7" ht="16.5" x14ac:dyDescent="0.3">
      <c r="A543" s="38">
        <v>46106</v>
      </c>
      <c r="B543" s="35" t="s">
        <v>1819</v>
      </c>
      <c r="C543" s="15" t="s">
        <v>1673</v>
      </c>
      <c r="D543" s="12"/>
      <c r="E543" s="12">
        <v>300000</v>
      </c>
      <c r="F543" s="304">
        <f t="shared" si="9"/>
        <v>46610536</v>
      </c>
      <c r="G543" s="40"/>
    </row>
    <row r="544" spans="1:7" ht="16.5" x14ac:dyDescent="0.3">
      <c r="A544" s="38">
        <v>46106</v>
      </c>
      <c r="B544" s="35" t="s">
        <v>1821</v>
      </c>
      <c r="C544" s="20" t="s">
        <v>1674</v>
      </c>
      <c r="D544" s="12"/>
      <c r="E544" s="12">
        <v>213000</v>
      </c>
      <c r="F544" s="304">
        <f t="shared" si="9"/>
        <v>46397536</v>
      </c>
      <c r="G544" s="40" t="s">
        <v>480</v>
      </c>
    </row>
    <row r="545" spans="1:7" ht="16.5" x14ac:dyDescent="0.3">
      <c r="A545" s="38">
        <v>46106</v>
      </c>
      <c r="B545" s="35" t="s">
        <v>1822</v>
      </c>
      <c r="C545" s="20" t="s">
        <v>1675</v>
      </c>
      <c r="D545" s="12"/>
      <c r="E545" s="12">
        <v>191000</v>
      </c>
      <c r="F545" s="304">
        <f t="shared" si="9"/>
        <v>46206536</v>
      </c>
      <c r="G545" s="40"/>
    </row>
    <row r="546" spans="1:7" ht="16.5" x14ac:dyDescent="0.3">
      <c r="A546" s="38">
        <v>46106</v>
      </c>
      <c r="B546" s="35" t="s">
        <v>1823</v>
      </c>
      <c r="C546" s="20" t="s">
        <v>1676</v>
      </c>
      <c r="D546" s="12"/>
      <c r="E546" s="12">
        <v>764500</v>
      </c>
      <c r="F546" s="304">
        <f t="shared" si="9"/>
        <v>45442036</v>
      </c>
      <c r="G546" s="40"/>
    </row>
    <row r="547" spans="1:7" ht="16.5" x14ac:dyDescent="0.3">
      <c r="A547" s="38">
        <v>46107</v>
      </c>
      <c r="B547" s="35" t="s">
        <v>1824</v>
      </c>
      <c r="C547" s="20" t="s">
        <v>1713</v>
      </c>
      <c r="D547" s="12"/>
      <c r="E547" s="12">
        <v>150000</v>
      </c>
      <c r="F547" s="304">
        <f t="shared" si="9"/>
        <v>45292036</v>
      </c>
      <c r="G547" s="40"/>
    </row>
    <row r="548" spans="1:7" ht="16.5" x14ac:dyDescent="0.3">
      <c r="A548" s="38">
        <v>46107</v>
      </c>
      <c r="B548" s="35" t="s">
        <v>1825</v>
      </c>
      <c r="C548" s="20" t="s">
        <v>1714</v>
      </c>
      <c r="D548" s="12"/>
      <c r="E548" s="12">
        <v>300000</v>
      </c>
      <c r="F548" s="304">
        <f t="shared" si="9"/>
        <v>44992036</v>
      </c>
      <c r="G548" s="40"/>
    </row>
    <row r="549" spans="1:7" ht="16.5" x14ac:dyDescent="0.3">
      <c r="A549" s="38">
        <v>46107</v>
      </c>
      <c r="B549" s="35" t="s">
        <v>1826</v>
      </c>
      <c r="C549" s="103" t="s">
        <v>1715</v>
      </c>
      <c r="D549" s="17"/>
      <c r="E549" s="17">
        <v>500000</v>
      </c>
      <c r="F549" s="304">
        <f t="shared" si="9"/>
        <v>44492036</v>
      </c>
      <c r="G549" s="40"/>
    </row>
    <row r="550" spans="1:7" ht="16.5" x14ac:dyDescent="0.3">
      <c r="A550" s="38">
        <v>46108</v>
      </c>
      <c r="B550" s="35" t="s">
        <v>1848</v>
      </c>
      <c r="C550" s="20" t="s">
        <v>1716</v>
      </c>
      <c r="D550" s="12">
        <v>1700000</v>
      </c>
      <c r="E550" s="12"/>
      <c r="F550" s="304">
        <f t="shared" si="9"/>
        <v>46192036</v>
      </c>
      <c r="G550" s="40"/>
    </row>
    <row r="551" spans="1:7" ht="16.5" x14ac:dyDescent="0.3">
      <c r="A551" s="38">
        <v>46108</v>
      </c>
      <c r="B551" s="35" t="s">
        <v>1827</v>
      </c>
      <c r="C551" s="20" t="s">
        <v>1717</v>
      </c>
      <c r="D551" s="12"/>
      <c r="E551" s="12">
        <v>1571900</v>
      </c>
      <c r="F551" s="304">
        <f t="shared" si="9"/>
        <v>44620136</v>
      </c>
      <c r="G551" s="40"/>
    </row>
    <row r="552" spans="1:7" ht="16.5" x14ac:dyDescent="0.3">
      <c r="A552" s="38">
        <v>46108</v>
      </c>
      <c r="B552" s="35" t="s">
        <v>1849</v>
      </c>
      <c r="C552" s="20" t="s">
        <v>203</v>
      </c>
      <c r="D552" s="12">
        <v>500000</v>
      </c>
      <c r="E552" s="12"/>
      <c r="F552" s="304">
        <f t="shared" si="9"/>
        <v>45120136</v>
      </c>
      <c r="G552" s="40"/>
    </row>
    <row r="553" spans="1:7" ht="16.5" x14ac:dyDescent="0.3">
      <c r="A553" s="38">
        <v>46108</v>
      </c>
      <c r="B553" s="35" t="s">
        <v>1841</v>
      </c>
      <c r="C553" s="20" t="s">
        <v>1840</v>
      </c>
      <c r="D553" s="12"/>
      <c r="E553" s="12">
        <v>470500</v>
      </c>
      <c r="F553" s="304">
        <f t="shared" si="9"/>
        <v>44649636</v>
      </c>
      <c r="G553" s="40"/>
    </row>
    <row r="554" spans="1:7" ht="16.5" x14ac:dyDescent="0.3">
      <c r="A554" s="38">
        <v>46108</v>
      </c>
      <c r="B554" s="35" t="s">
        <v>1828</v>
      </c>
      <c r="C554" s="20" t="s">
        <v>1718</v>
      </c>
      <c r="D554" s="12"/>
      <c r="E554" s="12">
        <v>300433</v>
      </c>
      <c r="F554" s="304">
        <f t="shared" si="9"/>
        <v>44349203</v>
      </c>
      <c r="G554" s="40"/>
    </row>
    <row r="555" spans="1:7" ht="16.5" x14ac:dyDescent="0.3">
      <c r="A555" s="38">
        <v>46109</v>
      </c>
      <c r="B555" s="35" t="s">
        <v>1850</v>
      </c>
      <c r="C555" s="20" t="s">
        <v>203</v>
      </c>
      <c r="D555" s="12">
        <v>1000000</v>
      </c>
      <c r="E555" s="12"/>
      <c r="F555" s="304">
        <f t="shared" si="9"/>
        <v>45349203</v>
      </c>
      <c r="G555" s="40"/>
    </row>
    <row r="556" spans="1:7" ht="16.5" x14ac:dyDescent="0.3">
      <c r="A556" s="38">
        <v>46109</v>
      </c>
      <c r="B556" s="35" t="s">
        <v>1829</v>
      </c>
      <c r="C556" s="20" t="s">
        <v>1719</v>
      </c>
      <c r="D556" s="12"/>
      <c r="E556" s="12">
        <v>650000</v>
      </c>
      <c r="F556" s="304">
        <f t="shared" si="9"/>
        <v>44699203</v>
      </c>
      <c r="G556" s="40"/>
    </row>
    <row r="557" spans="1:7" ht="16.5" x14ac:dyDescent="0.3">
      <c r="A557" s="38">
        <v>46111</v>
      </c>
      <c r="B557" s="35" t="s">
        <v>1830</v>
      </c>
      <c r="C557" s="15" t="s">
        <v>1747</v>
      </c>
      <c r="D557" s="12"/>
      <c r="E557" s="12">
        <v>380000</v>
      </c>
      <c r="F557" s="304">
        <f t="shared" si="9"/>
        <v>44319203</v>
      </c>
      <c r="G557" s="40"/>
    </row>
    <row r="558" spans="1:7" ht="16.5" x14ac:dyDescent="0.3">
      <c r="A558" s="38">
        <v>46111</v>
      </c>
      <c r="B558" s="35" t="s">
        <v>1831</v>
      </c>
      <c r="C558" s="20" t="s">
        <v>1748</v>
      </c>
      <c r="D558" s="12"/>
      <c r="E558" s="12">
        <v>300000</v>
      </c>
      <c r="F558" s="304">
        <f t="shared" si="9"/>
        <v>44019203</v>
      </c>
      <c r="G558" s="40"/>
    </row>
    <row r="559" spans="1:7" ht="16.5" x14ac:dyDescent="0.3">
      <c r="A559" s="38">
        <v>46111</v>
      </c>
      <c r="B559" s="35" t="s">
        <v>1832</v>
      </c>
      <c r="C559" s="20" t="s">
        <v>1749</v>
      </c>
      <c r="D559" s="12"/>
      <c r="E559" s="12">
        <v>450000</v>
      </c>
      <c r="F559" s="304">
        <f t="shared" si="9"/>
        <v>43569203</v>
      </c>
      <c r="G559" s="40"/>
    </row>
    <row r="560" spans="1:7" ht="16.5" x14ac:dyDescent="0.3">
      <c r="A560" s="38">
        <v>46111</v>
      </c>
      <c r="B560" s="35" t="s">
        <v>1833</v>
      </c>
      <c r="C560" s="20" t="s">
        <v>1750</v>
      </c>
      <c r="D560" s="12"/>
      <c r="E560" s="12">
        <v>3609200</v>
      </c>
      <c r="F560" s="304">
        <f t="shared" si="9"/>
        <v>39960003</v>
      </c>
      <c r="G560" s="40"/>
    </row>
    <row r="561" spans="1:8" ht="16.5" x14ac:dyDescent="0.3">
      <c r="A561" s="38">
        <v>46111</v>
      </c>
      <c r="B561" s="35" t="s">
        <v>1834</v>
      </c>
      <c r="C561" s="20" t="s">
        <v>1751</v>
      </c>
      <c r="D561" s="12"/>
      <c r="E561" s="12">
        <v>571500</v>
      </c>
      <c r="F561" s="304">
        <f t="shared" si="9"/>
        <v>39388503</v>
      </c>
      <c r="G561" s="40"/>
    </row>
    <row r="562" spans="1:8" ht="16.5" x14ac:dyDescent="0.3">
      <c r="A562" s="38">
        <v>46111</v>
      </c>
      <c r="B562" s="35" t="s">
        <v>1835</v>
      </c>
      <c r="C562" s="20" t="s">
        <v>1752</v>
      </c>
      <c r="D562" s="12"/>
      <c r="E562" s="12">
        <v>20000</v>
      </c>
      <c r="F562" s="304">
        <f t="shared" si="9"/>
        <v>39368503</v>
      </c>
      <c r="G562" s="40"/>
    </row>
    <row r="563" spans="1:8" ht="16.5" x14ac:dyDescent="0.3">
      <c r="A563" s="38">
        <v>46111</v>
      </c>
      <c r="B563" s="35" t="s">
        <v>1836</v>
      </c>
      <c r="C563" s="42" t="s">
        <v>1753</v>
      </c>
      <c r="D563" s="12"/>
      <c r="E563" s="12">
        <v>79000</v>
      </c>
      <c r="F563" s="304">
        <f t="shared" si="9"/>
        <v>39289503</v>
      </c>
      <c r="G563" s="40"/>
    </row>
    <row r="564" spans="1:8" ht="16.5" x14ac:dyDescent="0.3">
      <c r="A564" s="38">
        <v>46111</v>
      </c>
      <c r="B564" s="35" t="s">
        <v>1837</v>
      </c>
      <c r="C564" s="42" t="s">
        <v>2155</v>
      </c>
      <c r="D564" s="12"/>
      <c r="E564" s="12">
        <v>6960000</v>
      </c>
      <c r="F564" s="304">
        <f t="shared" si="9"/>
        <v>32329503</v>
      </c>
      <c r="G564" s="40"/>
    </row>
    <row r="565" spans="1:8" ht="16.5" x14ac:dyDescent="0.3">
      <c r="A565" s="38">
        <v>46111</v>
      </c>
      <c r="B565" s="35" t="s">
        <v>1838</v>
      </c>
      <c r="C565" s="20" t="s">
        <v>425</v>
      </c>
      <c r="D565" s="12"/>
      <c r="E565" s="12">
        <v>488000</v>
      </c>
      <c r="F565" s="304">
        <f t="shared" si="9"/>
        <v>31841503</v>
      </c>
      <c r="G565" s="40"/>
    </row>
    <row r="566" spans="1:8" ht="16.5" x14ac:dyDescent="0.3">
      <c r="A566" s="38">
        <v>46111</v>
      </c>
      <c r="B566" s="35" t="s">
        <v>1839</v>
      </c>
      <c r="C566" s="20" t="s">
        <v>1754</v>
      </c>
      <c r="D566" s="12"/>
      <c r="E566" s="12">
        <v>195600</v>
      </c>
      <c r="F566" s="304">
        <f t="shared" si="9"/>
        <v>31645903</v>
      </c>
      <c r="G566" s="40"/>
    </row>
    <row r="567" spans="1:8" ht="16.5" x14ac:dyDescent="0.3">
      <c r="A567" s="38">
        <v>46112</v>
      </c>
      <c r="B567" s="35" t="s">
        <v>1851</v>
      </c>
      <c r="C567" s="20" t="s">
        <v>1755</v>
      </c>
      <c r="D567" s="12"/>
      <c r="E567" s="12">
        <v>33500</v>
      </c>
      <c r="F567" s="304">
        <f t="shared" si="9"/>
        <v>31612403</v>
      </c>
      <c r="G567" s="40"/>
    </row>
    <row r="568" spans="1:8" ht="16.5" x14ac:dyDescent="0.3">
      <c r="A568" s="38">
        <v>46112</v>
      </c>
      <c r="B568" s="35" t="s">
        <v>1859</v>
      </c>
      <c r="C568" s="20" t="s">
        <v>1855</v>
      </c>
      <c r="D568" s="12"/>
      <c r="E568" s="12">
        <v>3</v>
      </c>
      <c r="F568" s="304">
        <f t="shared" si="9"/>
        <v>31612400</v>
      </c>
      <c r="G568" s="40"/>
    </row>
    <row r="569" spans="1:8" ht="17.25" thickBot="1" x14ac:dyDescent="0.35">
      <c r="A569" s="38"/>
      <c r="B569" s="35"/>
      <c r="C569" s="20"/>
      <c r="D569" s="12"/>
      <c r="E569" s="12"/>
      <c r="F569" s="304"/>
      <c r="G569" s="40"/>
    </row>
    <row r="570" spans="1:8" ht="18.75" thickBot="1" x14ac:dyDescent="0.4">
      <c r="A570" s="480" t="s">
        <v>3</v>
      </c>
      <c r="B570" s="481"/>
      <c r="C570" s="482"/>
      <c r="D570" s="343">
        <f>SUM(D412:D569)</f>
        <v>235262175</v>
      </c>
      <c r="E570" s="344">
        <f>SUM(E412:E569)</f>
        <v>203649775</v>
      </c>
      <c r="F570" s="345">
        <f>D570-E570</f>
        <v>31612400</v>
      </c>
      <c r="G570" s="346"/>
    </row>
    <row r="571" spans="1:8" ht="18.75" x14ac:dyDescent="0.4">
      <c r="A571" s="347"/>
      <c r="B571" s="347"/>
      <c r="C571" s="347"/>
      <c r="D571" s="348"/>
      <c r="E571" s="349"/>
      <c r="F571" s="350"/>
      <c r="G571" s="351"/>
      <c r="H571" t="s">
        <v>16</v>
      </c>
    </row>
    <row r="572" spans="1:8" ht="18" x14ac:dyDescent="0.35">
      <c r="A572" s="347"/>
      <c r="B572" s="347"/>
      <c r="C572" s="347"/>
      <c r="D572" s="348"/>
      <c r="E572" s="350"/>
      <c r="F572" s="350"/>
      <c r="G572" s="350"/>
    </row>
    <row r="573" spans="1:8" ht="18" x14ac:dyDescent="0.35">
      <c r="A573" s="347"/>
      <c r="B573" s="347"/>
      <c r="C573" s="347"/>
      <c r="D573" s="348"/>
      <c r="E573" s="350"/>
      <c r="F573" s="350"/>
      <c r="G573" s="350"/>
    </row>
    <row r="574" spans="1:8" ht="18" x14ac:dyDescent="0.35">
      <c r="A574" s="347"/>
      <c r="B574" s="347"/>
      <c r="C574" s="347"/>
      <c r="D574" s="348"/>
      <c r="E574" s="350"/>
      <c r="F574" s="350"/>
      <c r="G574" s="350"/>
    </row>
    <row r="575" spans="1:8" ht="18.75" thickBot="1" x14ac:dyDescent="0.4">
      <c r="A575" s="347"/>
      <c r="B575" s="347"/>
      <c r="C575" s="347"/>
      <c r="D575" s="348"/>
      <c r="E575" s="350"/>
      <c r="F575" s="350"/>
      <c r="G575" s="352"/>
    </row>
    <row r="576" spans="1:8" ht="18" x14ac:dyDescent="0.35">
      <c r="A576" s="353"/>
      <c r="B576" s="354"/>
      <c r="C576" s="355" t="s">
        <v>1856</v>
      </c>
      <c r="D576" s="356">
        <f>F570</f>
        <v>31612400</v>
      </c>
      <c r="E576" s="269"/>
      <c r="F576" s="357">
        <f>D576</f>
        <v>31612400</v>
      </c>
      <c r="G576" s="358"/>
    </row>
    <row r="577" spans="1:7" ht="16.5" x14ac:dyDescent="0.3">
      <c r="A577" s="38">
        <v>46113</v>
      </c>
      <c r="B577" s="8" t="s">
        <v>2245</v>
      </c>
      <c r="C577" s="19" t="s">
        <v>1720</v>
      </c>
      <c r="D577" s="307"/>
      <c r="E577" s="307">
        <v>320000</v>
      </c>
      <c r="F577" s="304">
        <f t="shared" si="9"/>
        <v>31292400</v>
      </c>
      <c r="G577" s="40"/>
    </row>
    <row r="578" spans="1:7" ht="16.5" x14ac:dyDescent="0.3">
      <c r="A578" s="38">
        <v>46113</v>
      </c>
      <c r="B578" s="8" t="s">
        <v>2246</v>
      </c>
      <c r="C578" s="20" t="s">
        <v>203</v>
      </c>
      <c r="D578" s="12">
        <v>500000</v>
      </c>
      <c r="E578" s="12"/>
      <c r="F578" s="304">
        <f t="shared" si="9"/>
        <v>31792400</v>
      </c>
      <c r="G578" s="40"/>
    </row>
    <row r="579" spans="1:7" ht="33" x14ac:dyDescent="0.3">
      <c r="A579" s="38">
        <v>46113</v>
      </c>
      <c r="B579" s="8" t="s">
        <v>2247</v>
      </c>
      <c r="C579" s="20" t="s">
        <v>2398</v>
      </c>
      <c r="D579" s="12"/>
      <c r="E579" s="12">
        <v>544000</v>
      </c>
      <c r="F579" s="304">
        <f t="shared" si="9"/>
        <v>31248400</v>
      </c>
      <c r="G579" s="263" t="s">
        <v>2399</v>
      </c>
    </row>
    <row r="580" spans="1:7" ht="16.5" x14ac:dyDescent="0.3">
      <c r="A580" s="38">
        <v>46113</v>
      </c>
      <c r="B580" s="8" t="s">
        <v>2248</v>
      </c>
      <c r="C580" s="20" t="s">
        <v>1910</v>
      </c>
      <c r="D580" s="12"/>
      <c r="E580" s="12">
        <v>77000</v>
      </c>
      <c r="F580" s="304">
        <f t="shared" si="9"/>
        <v>31171400</v>
      </c>
      <c r="G580" s="40" t="s">
        <v>1911</v>
      </c>
    </row>
    <row r="581" spans="1:7" ht="16.5" x14ac:dyDescent="0.3">
      <c r="A581" s="38">
        <v>46113</v>
      </c>
      <c r="B581" s="8" t="s">
        <v>2249</v>
      </c>
      <c r="C581" s="20" t="s">
        <v>219</v>
      </c>
      <c r="D581" s="12"/>
      <c r="E581" s="12">
        <v>1000000</v>
      </c>
      <c r="F581" s="304">
        <f t="shared" si="9"/>
        <v>30171400</v>
      </c>
      <c r="G581" s="40"/>
    </row>
    <row r="582" spans="1:7" ht="16.5" x14ac:dyDescent="0.3">
      <c r="A582" s="38">
        <v>46113</v>
      </c>
      <c r="B582" s="8" t="s">
        <v>2250</v>
      </c>
      <c r="C582" s="20" t="s">
        <v>1857</v>
      </c>
      <c r="D582" s="12"/>
      <c r="E582" s="12">
        <v>1000000</v>
      </c>
      <c r="F582" s="304">
        <f t="shared" si="9"/>
        <v>29171400</v>
      </c>
      <c r="G582" s="40"/>
    </row>
    <row r="583" spans="1:7" ht="16.5" x14ac:dyDescent="0.3">
      <c r="A583" s="38">
        <v>46113</v>
      </c>
      <c r="B583" s="8" t="s">
        <v>2251</v>
      </c>
      <c r="C583" s="19" t="s">
        <v>1858</v>
      </c>
      <c r="D583" s="307"/>
      <c r="E583" s="307">
        <v>80000</v>
      </c>
      <c r="F583" s="304">
        <f t="shared" si="9"/>
        <v>29091400</v>
      </c>
      <c r="G583" s="40"/>
    </row>
    <row r="584" spans="1:7" ht="16.5" x14ac:dyDescent="0.3">
      <c r="A584" s="38">
        <v>46113</v>
      </c>
      <c r="B584" s="8" t="s">
        <v>2252</v>
      </c>
      <c r="C584" s="103" t="s">
        <v>206</v>
      </c>
      <c r="D584" s="17"/>
      <c r="E584" s="17">
        <v>500000</v>
      </c>
      <c r="F584" s="304">
        <f t="shared" si="9"/>
        <v>28591400</v>
      </c>
      <c r="G584" s="40"/>
    </row>
    <row r="585" spans="1:7" ht="16.5" x14ac:dyDescent="0.3">
      <c r="A585" s="38">
        <v>46114</v>
      </c>
      <c r="B585" s="35" t="s">
        <v>2253</v>
      </c>
      <c r="C585" s="331" t="s">
        <v>1864</v>
      </c>
      <c r="D585" s="328"/>
      <c r="E585" s="328">
        <v>5100000</v>
      </c>
      <c r="F585" s="304">
        <f t="shared" si="9"/>
        <v>23491400</v>
      </c>
      <c r="G585" s="40" t="s">
        <v>1912</v>
      </c>
    </row>
    <row r="586" spans="1:7" ht="16.5" x14ac:dyDescent="0.3">
      <c r="A586" s="38">
        <v>46114</v>
      </c>
      <c r="B586" s="8" t="s">
        <v>2254</v>
      </c>
      <c r="C586" s="103" t="s">
        <v>1865</v>
      </c>
      <c r="D586" s="17"/>
      <c r="E586" s="17">
        <v>2000000</v>
      </c>
      <c r="F586" s="304">
        <f t="shared" si="9"/>
        <v>21491400</v>
      </c>
      <c r="G586" s="40"/>
    </row>
    <row r="587" spans="1:7" ht="16.5" x14ac:dyDescent="0.3">
      <c r="A587" s="38">
        <v>46114</v>
      </c>
      <c r="B587" s="8" t="s">
        <v>2255</v>
      </c>
      <c r="C587" s="20" t="s">
        <v>239</v>
      </c>
      <c r="D587" s="12"/>
      <c r="E587" s="12">
        <v>1500000</v>
      </c>
      <c r="F587" s="304">
        <f t="shared" si="9"/>
        <v>19991400</v>
      </c>
      <c r="G587" s="40"/>
    </row>
    <row r="588" spans="1:7" ht="16.5" x14ac:dyDescent="0.3">
      <c r="A588" s="38">
        <v>46114</v>
      </c>
      <c r="B588" s="8" t="s">
        <v>2256</v>
      </c>
      <c r="C588" s="20" t="s">
        <v>1866</v>
      </c>
      <c r="D588" s="12"/>
      <c r="E588" s="12">
        <v>3066300</v>
      </c>
      <c r="F588" s="304">
        <f t="shared" si="9"/>
        <v>16925100</v>
      </c>
      <c r="G588" s="40"/>
    </row>
    <row r="589" spans="1:7" ht="16.5" x14ac:dyDescent="0.3">
      <c r="A589" s="38">
        <v>46114</v>
      </c>
      <c r="B589" s="8" t="s">
        <v>2257</v>
      </c>
      <c r="C589" s="20" t="s">
        <v>1868</v>
      </c>
      <c r="D589" s="12"/>
      <c r="E589" s="12">
        <v>39500</v>
      </c>
      <c r="F589" s="304">
        <f t="shared" si="9"/>
        <v>16885600</v>
      </c>
      <c r="G589" s="40"/>
    </row>
    <row r="590" spans="1:7" ht="16.5" x14ac:dyDescent="0.3">
      <c r="A590" s="38">
        <v>46114</v>
      </c>
      <c r="B590" s="8" t="s">
        <v>2258</v>
      </c>
      <c r="C590" s="103" t="s">
        <v>1876</v>
      </c>
      <c r="D590" s="17"/>
      <c r="E590" s="17">
        <v>415000</v>
      </c>
      <c r="F590" s="304">
        <f t="shared" si="9"/>
        <v>16470600</v>
      </c>
      <c r="G590" s="40"/>
    </row>
    <row r="591" spans="1:7" ht="16.5" x14ac:dyDescent="0.3">
      <c r="A591" s="38">
        <v>46114</v>
      </c>
      <c r="B591" s="8" t="s">
        <v>2259</v>
      </c>
      <c r="C591" s="103" t="s">
        <v>1877</v>
      </c>
      <c r="D591" s="17"/>
      <c r="E591" s="17">
        <v>200000</v>
      </c>
      <c r="F591" s="304">
        <f t="shared" si="9"/>
        <v>16270600</v>
      </c>
      <c r="G591" s="40"/>
    </row>
    <row r="592" spans="1:7" ht="16.5" x14ac:dyDescent="0.3">
      <c r="A592" s="38">
        <v>46114</v>
      </c>
      <c r="B592" s="8" t="s">
        <v>2260</v>
      </c>
      <c r="C592" s="20" t="s">
        <v>1878</v>
      </c>
      <c r="D592" s="12"/>
      <c r="E592" s="12">
        <v>1500000</v>
      </c>
      <c r="F592" s="304">
        <f t="shared" si="9"/>
        <v>14770600</v>
      </c>
      <c r="G592" s="40"/>
    </row>
    <row r="593" spans="1:7" ht="16.5" x14ac:dyDescent="0.3">
      <c r="A593" s="38">
        <v>46114</v>
      </c>
      <c r="B593" s="8" t="s">
        <v>2261</v>
      </c>
      <c r="C593" s="20" t="s">
        <v>1879</v>
      </c>
      <c r="D593" s="12"/>
      <c r="E593" s="12">
        <v>450000</v>
      </c>
      <c r="F593" s="304">
        <f t="shared" si="9"/>
        <v>14320600</v>
      </c>
      <c r="G593" s="40"/>
    </row>
    <row r="594" spans="1:7" ht="16.5" x14ac:dyDescent="0.3">
      <c r="A594" s="38">
        <v>46114</v>
      </c>
      <c r="B594" s="35" t="s">
        <v>2262</v>
      </c>
      <c r="C594" s="20" t="s">
        <v>1880</v>
      </c>
      <c r="D594" s="12"/>
      <c r="E594" s="12">
        <v>49500</v>
      </c>
      <c r="F594" s="304">
        <f t="shared" si="9"/>
        <v>14271100</v>
      </c>
      <c r="G594" s="40"/>
    </row>
    <row r="595" spans="1:7" ht="16.5" x14ac:dyDescent="0.3">
      <c r="A595" s="38">
        <v>46118</v>
      </c>
      <c r="B595" s="8" t="s">
        <v>2263</v>
      </c>
      <c r="C595" s="15" t="s">
        <v>1964</v>
      </c>
      <c r="D595" s="12"/>
      <c r="E595" s="12">
        <v>760000</v>
      </c>
      <c r="F595" s="304">
        <f t="shared" si="9"/>
        <v>13511100</v>
      </c>
      <c r="G595" s="40"/>
    </row>
    <row r="596" spans="1:7" ht="16.5" x14ac:dyDescent="0.3">
      <c r="A596" s="38">
        <v>46118</v>
      </c>
      <c r="B596" s="8" t="s">
        <v>2264</v>
      </c>
      <c r="C596" s="331" t="s">
        <v>1887</v>
      </c>
      <c r="D596" s="328"/>
      <c r="E596" s="328">
        <v>1300000</v>
      </c>
      <c r="F596" s="304">
        <f t="shared" si="9"/>
        <v>12211100</v>
      </c>
      <c r="G596" s="40" t="s">
        <v>698</v>
      </c>
    </row>
    <row r="597" spans="1:7" ht="16.5" x14ac:dyDescent="0.3">
      <c r="A597" s="38">
        <v>46118</v>
      </c>
      <c r="B597" s="8" t="s">
        <v>2265</v>
      </c>
      <c r="C597" s="331" t="s">
        <v>1888</v>
      </c>
      <c r="D597" s="328"/>
      <c r="E597" s="328">
        <v>3491600</v>
      </c>
      <c r="F597" s="304">
        <f t="shared" si="9"/>
        <v>8719500</v>
      </c>
      <c r="G597" s="40" t="s">
        <v>698</v>
      </c>
    </row>
    <row r="598" spans="1:7" ht="16.5" x14ac:dyDescent="0.3">
      <c r="A598" s="38">
        <v>46118</v>
      </c>
      <c r="B598" s="8" t="s">
        <v>2266</v>
      </c>
      <c r="C598" s="103" t="s">
        <v>1889</v>
      </c>
      <c r="D598" s="17"/>
      <c r="E598" s="17">
        <v>3000000</v>
      </c>
      <c r="F598" s="304">
        <f t="shared" si="9"/>
        <v>5719500</v>
      </c>
      <c r="G598" s="40"/>
    </row>
    <row r="599" spans="1:7" ht="16.5" x14ac:dyDescent="0.3">
      <c r="A599" s="38">
        <v>46118</v>
      </c>
      <c r="B599" s="8" t="s">
        <v>2267</v>
      </c>
      <c r="C599" s="20" t="s">
        <v>1890</v>
      </c>
      <c r="D599" s="12"/>
      <c r="E599" s="12">
        <v>60000</v>
      </c>
      <c r="F599" s="304">
        <f t="shared" si="9"/>
        <v>5659500</v>
      </c>
      <c r="G599" s="40"/>
    </row>
    <row r="600" spans="1:7" ht="16.5" x14ac:dyDescent="0.3">
      <c r="A600" s="38">
        <v>46118</v>
      </c>
      <c r="B600" s="8" t="s">
        <v>2268</v>
      </c>
      <c r="C600" s="14" t="s">
        <v>217</v>
      </c>
      <c r="D600" s="22">
        <v>100000000</v>
      </c>
      <c r="E600" s="12"/>
      <c r="F600" s="304">
        <f t="shared" si="9"/>
        <v>105659500</v>
      </c>
      <c r="G600" s="40"/>
    </row>
    <row r="601" spans="1:7" ht="16.5" x14ac:dyDescent="0.3">
      <c r="A601" s="38">
        <v>46119</v>
      </c>
      <c r="B601" s="8" t="s">
        <v>2269</v>
      </c>
      <c r="C601" s="20" t="s">
        <v>1891</v>
      </c>
      <c r="D601" s="12"/>
      <c r="E601" s="13">
        <v>217000</v>
      </c>
      <c r="F601" s="304">
        <f t="shared" si="9"/>
        <v>105442500</v>
      </c>
      <c r="G601" s="40"/>
    </row>
    <row r="602" spans="1:7" ht="16.5" x14ac:dyDescent="0.3">
      <c r="A602" s="38">
        <v>46119</v>
      </c>
      <c r="B602" s="8" t="s">
        <v>2270</v>
      </c>
      <c r="C602" s="39" t="s">
        <v>1892</v>
      </c>
      <c r="D602" s="12"/>
      <c r="E602" s="13">
        <v>202300</v>
      </c>
      <c r="F602" s="304">
        <f t="shared" si="9"/>
        <v>105240200</v>
      </c>
      <c r="G602" s="40"/>
    </row>
    <row r="603" spans="1:7" ht="16.5" x14ac:dyDescent="0.3">
      <c r="A603" s="38">
        <v>46120</v>
      </c>
      <c r="B603" s="468" t="s">
        <v>2271</v>
      </c>
      <c r="C603" s="330" t="s">
        <v>2112</v>
      </c>
      <c r="D603" s="328"/>
      <c r="E603" s="329">
        <v>3789700</v>
      </c>
      <c r="F603" s="304">
        <f t="shared" si="9"/>
        <v>101450500</v>
      </c>
      <c r="G603" s="40" t="s">
        <v>698</v>
      </c>
    </row>
    <row r="604" spans="1:7" ht="16.5" x14ac:dyDescent="0.3">
      <c r="A604" s="38">
        <v>46120</v>
      </c>
      <c r="B604" s="8" t="s">
        <v>2272</v>
      </c>
      <c r="C604" s="20" t="s">
        <v>1899</v>
      </c>
      <c r="D604" s="12"/>
      <c r="E604" s="13">
        <v>600000</v>
      </c>
      <c r="F604" s="304">
        <f t="shared" si="9"/>
        <v>100850500</v>
      </c>
      <c r="G604" s="40"/>
    </row>
    <row r="605" spans="1:7" ht="16.5" x14ac:dyDescent="0.3">
      <c r="A605" s="38">
        <v>46120</v>
      </c>
      <c r="B605" s="8" t="s">
        <v>2273</v>
      </c>
      <c r="C605" s="20" t="s">
        <v>1900</v>
      </c>
      <c r="D605" s="12"/>
      <c r="E605" s="13">
        <v>600000</v>
      </c>
      <c r="F605" s="304">
        <f t="shared" si="9"/>
        <v>100250500</v>
      </c>
      <c r="G605" s="40"/>
    </row>
    <row r="606" spans="1:7" ht="16.5" x14ac:dyDescent="0.3">
      <c r="A606" s="38">
        <v>46120</v>
      </c>
      <c r="B606" s="8" t="s">
        <v>2274</v>
      </c>
      <c r="C606" s="39" t="s">
        <v>1901</v>
      </c>
      <c r="D606" s="12"/>
      <c r="E606" s="13">
        <v>240000</v>
      </c>
      <c r="F606" s="304">
        <f t="shared" ref="F606:F669" si="10">F605+D606-E606</f>
        <v>100010500</v>
      </c>
      <c r="G606" s="40"/>
    </row>
    <row r="607" spans="1:7" ht="16.5" x14ac:dyDescent="0.3">
      <c r="A607" s="38">
        <v>46120</v>
      </c>
      <c r="B607" s="8" t="s">
        <v>2275</v>
      </c>
      <c r="C607" s="39" t="s">
        <v>1902</v>
      </c>
      <c r="D607" s="12">
        <v>200000</v>
      </c>
      <c r="E607" s="13"/>
      <c r="F607" s="304">
        <f t="shared" si="10"/>
        <v>100210500</v>
      </c>
      <c r="G607" s="40"/>
    </row>
    <row r="608" spans="1:7" ht="16.5" x14ac:dyDescent="0.3">
      <c r="A608" s="38">
        <v>46120</v>
      </c>
      <c r="B608" s="8" t="s">
        <v>2276</v>
      </c>
      <c r="C608" s="39" t="s">
        <v>1913</v>
      </c>
      <c r="D608" s="12"/>
      <c r="E608" s="13">
        <v>162000</v>
      </c>
      <c r="F608" s="304">
        <f t="shared" si="10"/>
        <v>100048500</v>
      </c>
      <c r="G608" s="40" t="s">
        <v>455</v>
      </c>
    </row>
    <row r="609" spans="1:7" ht="16.5" x14ac:dyDescent="0.3">
      <c r="A609" s="38">
        <v>46120</v>
      </c>
      <c r="B609" s="8" t="s">
        <v>2277</v>
      </c>
      <c r="C609" s="306" t="s">
        <v>1914</v>
      </c>
      <c r="D609" s="307"/>
      <c r="E609" s="308">
        <v>80000</v>
      </c>
      <c r="F609" s="304">
        <f t="shared" si="10"/>
        <v>99968500</v>
      </c>
      <c r="G609" s="40" t="s">
        <v>455</v>
      </c>
    </row>
    <row r="610" spans="1:7" ht="16.5" x14ac:dyDescent="0.3">
      <c r="A610" s="38">
        <v>46120</v>
      </c>
      <c r="B610" s="8" t="s">
        <v>2278</v>
      </c>
      <c r="C610" s="306" t="s">
        <v>1915</v>
      </c>
      <c r="D610" s="307"/>
      <c r="E610" s="308">
        <v>80000</v>
      </c>
      <c r="F610" s="304">
        <f t="shared" si="10"/>
        <v>99888500</v>
      </c>
      <c r="G610" s="40" t="s">
        <v>455</v>
      </c>
    </row>
    <row r="611" spans="1:7" ht="16.5" x14ac:dyDescent="0.3">
      <c r="A611" s="38">
        <v>46120</v>
      </c>
      <c r="B611" s="8" t="s">
        <v>2279</v>
      </c>
      <c r="C611" s="39" t="s">
        <v>1903</v>
      </c>
      <c r="D611" s="12"/>
      <c r="E611" s="13">
        <v>50000</v>
      </c>
      <c r="F611" s="304">
        <f t="shared" si="10"/>
        <v>99838500</v>
      </c>
      <c r="G611" s="40" t="s">
        <v>1930</v>
      </c>
    </row>
    <row r="612" spans="1:7" ht="16.5" x14ac:dyDescent="0.3">
      <c r="A612" s="38">
        <v>46120</v>
      </c>
      <c r="B612" s="8" t="s">
        <v>2280</v>
      </c>
      <c r="C612" s="306" t="s">
        <v>1904</v>
      </c>
      <c r="D612" s="307"/>
      <c r="E612" s="308">
        <v>530000</v>
      </c>
      <c r="F612" s="304">
        <f t="shared" si="10"/>
        <v>99308500</v>
      </c>
      <c r="G612" s="40"/>
    </row>
    <row r="613" spans="1:7" ht="16.5" x14ac:dyDescent="0.3">
      <c r="A613" s="38">
        <v>46120</v>
      </c>
      <c r="B613" s="8" t="s">
        <v>2281</v>
      </c>
      <c r="C613" s="306" t="s">
        <v>1905</v>
      </c>
      <c r="D613" s="307"/>
      <c r="E613" s="308">
        <v>120000</v>
      </c>
      <c r="F613" s="304">
        <f t="shared" si="10"/>
        <v>99188500</v>
      </c>
      <c r="G613" s="40"/>
    </row>
    <row r="614" spans="1:7" ht="16.5" x14ac:dyDescent="0.3">
      <c r="A614" s="38">
        <v>46120</v>
      </c>
      <c r="B614" s="8" t="s">
        <v>2282</v>
      </c>
      <c r="C614" s="39" t="s">
        <v>2409</v>
      </c>
      <c r="D614" s="12"/>
      <c r="E614" s="13">
        <v>343500</v>
      </c>
      <c r="F614" s="304">
        <f t="shared" si="10"/>
        <v>98845000</v>
      </c>
      <c r="G614" s="40"/>
    </row>
    <row r="615" spans="1:7" ht="16.5" x14ac:dyDescent="0.3">
      <c r="A615" s="38">
        <v>46120</v>
      </c>
      <c r="B615" s="8" t="s">
        <v>2283</v>
      </c>
      <c r="C615" s="16" t="s">
        <v>1906</v>
      </c>
      <c r="D615" s="17"/>
      <c r="E615" s="18">
        <v>3000000</v>
      </c>
      <c r="F615" s="304">
        <f t="shared" si="10"/>
        <v>95845000</v>
      </c>
      <c r="G615" s="40"/>
    </row>
    <row r="616" spans="1:7" ht="16.5" x14ac:dyDescent="0.3">
      <c r="A616" s="38">
        <v>46120</v>
      </c>
      <c r="B616" s="8" t="s">
        <v>2284</v>
      </c>
      <c r="C616" s="330" t="s">
        <v>1907</v>
      </c>
      <c r="D616" s="328"/>
      <c r="E616" s="329">
        <v>225000</v>
      </c>
      <c r="F616" s="304">
        <f t="shared" si="10"/>
        <v>95620000</v>
      </c>
      <c r="G616" s="40"/>
    </row>
    <row r="617" spans="1:7" ht="16.5" x14ac:dyDescent="0.3">
      <c r="A617" s="38">
        <v>46120</v>
      </c>
      <c r="B617" s="8" t="s">
        <v>2285</v>
      </c>
      <c r="C617" s="39" t="s">
        <v>220</v>
      </c>
      <c r="D617" s="12">
        <v>5155900</v>
      </c>
      <c r="E617" s="13"/>
      <c r="F617" s="304">
        <f t="shared" si="10"/>
        <v>100775900</v>
      </c>
      <c r="G617" s="40"/>
    </row>
    <row r="618" spans="1:7" ht="16.5" x14ac:dyDescent="0.3">
      <c r="A618" s="38">
        <v>46120</v>
      </c>
      <c r="B618" s="35" t="s">
        <v>2286</v>
      </c>
      <c r="C618" s="330" t="s">
        <v>1916</v>
      </c>
      <c r="D618" s="328"/>
      <c r="E618" s="329">
        <v>5155900</v>
      </c>
      <c r="F618" s="304">
        <f t="shared" si="10"/>
        <v>95620000</v>
      </c>
      <c r="G618" s="40" t="s">
        <v>1587</v>
      </c>
    </row>
    <row r="619" spans="1:7" ht="16.5" x14ac:dyDescent="0.3">
      <c r="A619" s="38">
        <v>46120</v>
      </c>
      <c r="B619" s="8" t="s">
        <v>2287</v>
      </c>
      <c r="C619" s="16" t="s">
        <v>1917</v>
      </c>
      <c r="D619" s="17"/>
      <c r="E619" s="18">
        <v>240000</v>
      </c>
      <c r="F619" s="304">
        <f t="shared" si="10"/>
        <v>95380000</v>
      </c>
      <c r="G619" s="40"/>
    </row>
    <row r="620" spans="1:7" ht="16.5" x14ac:dyDescent="0.3">
      <c r="A620" s="38">
        <v>46120</v>
      </c>
      <c r="B620" s="8" t="s">
        <v>2288</v>
      </c>
      <c r="C620" s="39" t="s">
        <v>1924</v>
      </c>
      <c r="D620" s="12"/>
      <c r="E620" s="13">
        <v>51000</v>
      </c>
      <c r="F620" s="304">
        <f t="shared" si="10"/>
        <v>95329000</v>
      </c>
      <c r="G620" s="40"/>
    </row>
    <row r="621" spans="1:7" ht="16.5" x14ac:dyDescent="0.3">
      <c r="A621" s="38">
        <v>46121</v>
      </c>
      <c r="B621" s="8" t="s">
        <v>2289</v>
      </c>
      <c r="C621" s="39" t="s">
        <v>1925</v>
      </c>
      <c r="D621" s="12"/>
      <c r="E621" s="13">
        <v>141000</v>
      </c>
      <c r="F621" s="304">
        <f t="shared" si="10"/>
        <v>95188000</v>
      </c>
      <c r="G621" s="40"/>
    </row>
    <row r="622" spans="1:7" ht="16.5" x14ac:dyDescent="0.3">
      <c r="A622" s="38">
        <v>46121</v>
      </c>
      <c r="B622" s="8" t="s">
        <v>2290</v>
      </c>
      <c r="C622" s="39" t="s">
        <v>219</v>
      </c>
      <c r="D622" s="12"/>
      <c r="E622" s="13">
        <v>1000000</v>
      </c>
      <c r="F622" s="304">
        <f t="shared" si="10"/>
        <v>94188000</v>
      </c>
      <c r="G622" s="40"/>
    </row>
    <row r="623" spans="1:7" ht="16.5" x14ac:dyDescent="0.3">
      <c r="A623" s="38">
        <v>46121</v>
      </c>
      <c r="B623" s="8" t="s">
        <v>2291</v>
      </c>
      <c r="C623" s="16" t="s">
        <v>1926</v>
      </c>
      <c r="D623" s="17"/>
      <c r="E623" s="18">
        <v>500000</v>
      </c>
      <c r="F623" s="304">
        <f t="shared" si="10"/>
        <v>93688000</v>
      </c>
      <c r="G623" s="40"/>
    </row>
    <row r="624" spans="1:7" ht="16.5" x14ac:dyDescent="0.3">
      <c r="A624" s="38">
        <v>46121</v>
      </c>
      <c r="B624" s="8" t="s">
        <v>2292</v>
      </c>
      <c r="C624" s="39" t="s">
        <v>2414</v>
      </c>
      <c r="D624" s="12"/>
      <c r="E624" s="13">
        <v>5092000</v>
      </c>
      <c r="F624" s="304">
        <f t="shared" si="10"/>
        <v>88596000</v>
      </c>
      <c r="G624" s="40"/>
    </row>
    <row r="625" spans="1:7" ht="16.5" x14ac:dyDescent="0.3">
      <c r="A625" s="38">
        <v>46122</v>
      </c>
      <c r="B625" s="8" t="s">
        <v>2293</v>
      </c>
      <c r="C625" s="39" t="s">
        <v>203</v>
      </c>
      <c r="D625" s="12">
        <v>3000000</v>
      </c>
      <c r="E625" s="13"/>
      <c r="F625" s="304">
        <f t="shared" si="10"/>
        <v>91596000</v>
      </c>
      <c r="G625" s="40"/>
    </row>
    <row r="626" spans="1:7" ht="16.5" x14ac:dyDescent="0.3">
      <c r="A626" s="38">
        <v>46122</v>
      </c>
      <c r="B626" s="8" t="s">
        <v>2294</v>
      </c>
      <c r="C626" s="39" t="s">
        <v>1927</v>
      </c>
      <c r="D626" s="12"/>
      <c r="E626" s="13">
        <v>3595900</v>
      </c>
      <c r="F626" s="304">
        <f t="shared" si="10"/>
        <v>88000100</v>
      </c>
      <c r="G626" s="40"/>
    </row>
    <row r="627" spans="1:7" ht="16.5" x14ac:dyDescent="0.3">
      <c r="A627" s="38">
        <v>46122</v>
      </c>
      <c r="B627" s="8" t="s">
        <v>2295</v>
      </c>
      <c r="C627" s="306" t="s">
        <v>1928</v>
      </c>
      <c r="D627" s="307"/>
      <c r="E627" s="308">
        <v>160000</v>
      </c>
      <c r="F627" s="304">
        <f t="shared" si="10"/>
        <v>87840100</v>
      </c>
      <c r="G627" s="40"/>
    </row>
    <row r="628" spans="1:7" ht="16.5" x14ac:dyDescent="0.3">
      <c r="A628" s="38">
        <v>46122</v>
      </c>
      <c r="B628" s="8" t="s">
        <v>2296</v>
      </c>
      <c r="C628" s="39" t="s">
        <v>1929</v>
      </c>
      <c r="D628" s="12"/>
      <c r="E628" s="13">
        <v>32000</v>
      </c>
      <c r="F628" s="304">
        <f t="shared" si="10"/>
        <v>87808100</v>
      </c>
      <c r="G628" s="40" t="s">
        <v>1930</v>
      </c>
    </row>
    <row r="629" spans="1:7" ht="16.5" x14ac:dyDescent="0.3">
      <c r="A629" s="38">
        <v>46122</v>
      </c>
      <c r="B629" s="8" t="s">
        <v>2297</v>
      </c>
      <c r="C629" s="39" t="s">
        <v>343</v>
      </c>
      <c r="D629" s="12"/>
      <c r="E629" s="13">
        <v>102000</v>
      </c>
      <c r="F629" s="304">
        <f t="shared" si="10"/>
        <v>87706100</v>
      </c>
      <c r="G629" s="40"/>
    </row>
    <row r="630" spans="1:7" ht="16.5" x14ac:dyDescent="0.3">
      <c r="A630" s="38">
        <v>46122</v>
      </c>
      <c r="B630" s="8" t="s">
        <v>2298</v>
      </c>
      <c r="C630" s="330" t="s">
        <v>1931</v>
      </c>
      <c r="D630" s="328"/>
      <c r="E630" s="329">
        <v>1950000</v>
      </c>
      <c r="F630" s="304">
        <f t="shared" si="10"/>
        <v>85756100</v>
      </c>
      <c r="G630" s="40" t="s">
        <v>453</v>
      </c>
    </row>
    <row r="631" spans="1:7" ht="16.5" x14ac:dyDescent="0.3">
      <c r="A631" s="38">
        <v>46122</v>
      </c>
      <c r="B631" s="8" t="s">
        <v>2299</v>
      </c>
      <c r="C631" s="16" t="s">
        <v>1933</v>
      </c>
      <c r="D631" s="17"/>
      <c r="E631" s="18">
        <v>5100000</v>
      </c>
      <c r="F631" s="304">
        <f t="shared" si="10"/>
        <v>80656100</v>
      </c>
      <c r="G631" s="40"/>
    </row>
    <row r="632" spans="1:7" ht="16.5" x14ac:dyDescent="0.3">
      <c r="A632" s="38">
        <v>46122</v>
      </c>
      <c r="B632" s="35" t="s">
        <v>2300</v>
      </c>
      <c r="C632" s="331" t="s">
        <v>2075</v>
      </c>
      <c r="D632" s="328"/>
      <c r="E632" s="329">
        <v>2450000</v>
      </c>
      <c r="F632" s="304">
        <f t="shared" si="10"/>
        <v>78206100</v>
      </c>
      <c r="G632" s="40" t="s">
        <v>526</v>
      </c>
    </row>
    <row r="633" spans="1:7" ht="16.5" x14ac:dyDescent="0.3">
      <c r="A633" s="38">
        <v>46122</v>
      </c>
      <c r="B633" s="8" t="s">
        <v>2301</v>
      </c>
      <c r="C633" s="103" t="s">
        <v>1932</v>
      </c>
      <c r="D633" s="17"/>
      <c r="E633" s="18">
        <v>4500000</v>
      </c>
      <c r="F633" s="304">
        <f t="shared" si="10"/>
        <v>73706100</v>
      </c>
      <c r="G633" s="40"/>
    </row>
    <row r="634" spans="1:7" ht="16.5" x14ac:dyDescent="0.3">
      <c r="A634" s="38">
        <v>46122</v>
      </c>
      <c r="B634" s="8" t="s">
        <v>2302</v>
      </c>
      <c r="C634" s="39" t="s">
        <v>1879</v>
      </c>
      <c r="D634" s="12"/>
      <c r="E634" s="13">
        <v>225000</v>
      </c>
      <c r="F634" s="304">
        <f t="shared" si="10"/>
        <v>73481100</v>
      </c>
      <c r="G634" s="40"/>
    </row>
    <row r="635" spans="1:7" ht="16.5" x14ac:dyDescent="0.3">
      <c r="A635" s="38">
        <v>46122</v>
      </c>
      <c r="B635" s="8" t="s">
        <v>2303</v>
      </c>
      <c r="C635" s="39" t="s">
        <v>1935</v>
      </c>
      <c r="D635" s="12">
        <v>334000</v>
      </c>
      <c r="E635" s="13"/>
      <c r="F635" s="304">
        <f t="shared" si="10"/>
        <v>73815100</v>
      </c>
      <c r="G635" s="40"/>
    </row>
    <row r="636" spans="1:7" ht="16.5" x14ac:dyDescent="0.3">
      <c r="A636" s="38">
        <v>46122</v>
      </c>
      <c r="B636" s="8" t="s">
        <v>2304</v>
      </c>
      <c r="C636" s="39" t="s">
        <v>1939</v>
      </c>
      <c r="D636" s="12"/>
      <c r="E636" s="13">
        <v>238500</v>
      </c>
      <c r="F636" s="304">
        <f t="shared" si="10"/>
        <v>73576600</v>
      </c>
      <c r="G636" s="40"/>
    </row>
    <row r="637" spans="1:7" ht="16.5" x14ac:dyDescent="0.3">
      <c r="A637" s="38">
        <v>46122</v>
      </c>
      <c r="B637" s="8" t="s">
        <v>2305</v>
      </c>
      <c r="C637" s="39" t="s">
        <v>1418</v>
      </c>
      <c r="D637" s="12"/>
      <c r="E637" s="13">
        <v>400000</v>
      </c>
      <c r="F637" s="304">
        <f t="shared" si="10"/>
        <v>73176600</v>
      </c>
      <c r="G637" s="40"/>
    </row>
    <row r="638" spans="1:7" ht="16.5" x14ac:dyDescent="0.3">
      <c r="A638" s="38">
        <v>46122</v>
      </c>
      <c r="B638" s="8" t="s">
        <v>2306</v>
      </c>
      <c r="C638" s="39" t="s">
        <v>1959</v>
      </c>
      <c r="D638" s="12"/>
      <c r="E638" s="13">
        <v>18000</v>
      </c>
      <c r="F638" s="304">
        <f t="shared" si="10"/>
        <v>73158600</v>
      </c>
      <c r="G638" s="40" t="s">
        <v>1960</v>
      </c>
    </row>
    <row r="639" spans="1:7" ht="16.5" x14ac:dyDescent="0.3">
      <c r="A639" s="38">
        <v>46125</v>
      </c>
      <c r="B639" s="8" t="s">
        <v>2307</v>
      </c>
      <c r="C639" s="316" t="s">
        <v>1961</v>
      </c>
      <c r="D639" s="12"/>
      <c r="E639" s="13">
        <v>3459500</v>
      </c>
      <c r="F639" s="304">
        <f t="shared" si="10"/>
        <v>69699100</v>
      </c>
      <c r="G639" s="40"/>
    </row>
    <row r="640" spans="1:7" ht="16.5" x14ac:dyDescent="0.3">
      <c r="A640" s="38">
        <v>46125</v>
      </c>
      <c r="B640" s="8" t="s">
        <v>2308</v>
      </c>
      <c r="C640" s="316" t="s">
        <v>1962</v>
      </c>
      <c r="D640" s="12"/>
      <c r="E640" s="13">
        <v>713200</v>
      </c>
      <c r="F640" s="304">
        <f t="shared" si="10"/>
        <v>68985900</v>
      </c>
      <c r="G640" s="40"/>
    </row>
    <row r="641" spans="1:7" ht="16.5" x14ac:dyDescent="0.3">
      <c r="A641" s="38">
        <v>46125</v>
      </c>
      <c r="B641" s="8" t="s">
        <v>2309</v>
      </c>
      <c r="C641" s="15" t="s">
        <v>1963</v>
      </c>
      <c r="D641" s="12"/>
      <c r="E641" s="13">
        <v>950000</v>
      </c>
      <c r="F641" s="304">
        <f t="shared" si="10"/>
        <v>68035900</v>
      </c>
      <c r="G641" s="40"/>
    </row>
    <row r="642" spans="1:7" ht="16.5" x14ac:dyDescent="0.3">
      <c r="A642" s="38">
        <v>46125</v>
      </c>
      <c r="B642" s="8" t="s">
        <v>2310</v>
      </c>
      <c r="C642" s="20" t="s">
        <v>1965</v>
      </c>
      <c r="D642" s="12"/>
      <c r="E642" s="13">
        <v>750000</v>
      </c>
      <c r="F642" s="304">
        <f t="shared" si="10"/>
        <v>67285900</v>
      </c>
      <c r="G642" s="40"/>
    </row>
    <row r="643" spans="1:7" ht="16.5" x14ac:dyDescent="0.3">
      <c r="A643" s="38">
        <v>46125</v>
      </c>
      <c r="B643" s="8" t="s">
        <v>2311</v>
      </c>
      <c r="C643" s="20" t="s">
        <v>1966</v>
      </c>
      <c r="D643" s="12"/>
      <c r="E643" s="13">
        <v>443200</v>
      </c>
      <c r="F643" s="304">
        <f t="shared" si="10"/>
        <v>66842700</v>
      </c>
      <c r="G643" s="40"/>
    </row>
    <row r="644" spans="1:7" ht="16.5" x14ac:dyDescent="0.3">
      <c r="A644" s="38">
        <v>46125</v>
      </c>
      <c r="B644" s="8" t="s">
        <v>2312</v>
      </c>
      <c r="C644" s="39" t="s">
        <v>1967</v>
      </c>
      <c r="D644" s="12"/>
      <c r="E644" s="13">
        <v>147000</v>
      </c>
      <c r="F644" s="304">
        <f t="shared" si="10"/>
        <v>66695700</v>
      </c>
      <c r="G644" s="40"/>
    </row>
    <row r="645" spans="1:7" ht="16.5" x14ac:dyDescent="0.3">
      <c r="A645" s="38">
        <v>46125</v>
      </c>
      <c r="B645" s="8" t="s">
        <v>2313</v>
      </c>
      <c r="C645" s="39" t="s">
        <v>1968</v>
      </c>
      <c r="D645" s="12">
        <v>500000</v>
      </c>
      <c r="E645" s="13"/>
      <c r="F645" s="304">
        <f t="shared" si="10"/>
        <v>67195700</v>
      </c>
      <c r="G645" s="40"/>
    </row>
    <row r="646" spans="1:7" ht="16.5" x14ac:dyDescent="0.3">
      <c r="A646" s="38">
        <v>46125</v>
      </c>
      <c r="B646" s="8" t="s">
        <v>2314</v>
      </c>
      <c r="C646" s="39" t="s">
        <v>1969</v>
      </c>
      <c r="D646" s="12"/>
      <c r="E646" s="13">
        <v>368100</v>
      </c>
      <c r="F646" s="304">
        <f t="shared" si="10"/>
        <v>66827600</v>
      </c>
      <c r="G646" s="40"/>
    </row>
    <row r="647" spans="1:7" ht="16.5" x14ac:dyDescent="0.3">
      <c r="A647" s="38">
        <v>46125</v>
      </c>
      <c r="B647" s="8" t="s">
        <v>2315</v>
      </c>
      <c r="C647" s="306" t="s">
        <v>286</v>
      </c>
      <c r="D647" s="307"/>
      <c r="E647" s="308">
        <v>160000</v>
      </c>
      <c r="F647" s="304">
        <f t="shared" si="10"/>
        <v>66667600</v>
      </c>
      <c r="G647" s="40"/>
    </row>
    <row r="648" spans="1:7" ht="16.5" x14ac:dyDescent="0.3">
      <c r="A648" s="38">
        <v>46125</v>
      </c>
      <c r="B648" s="8" t="s">
        <v>2316</v>
      </c>
      <c r="C648" s="16" t="s">
        <v>1971</v>
      </c>
      <c r="D648" s="17"/>
      <c r="E648" s="18">
        <v>100000</v>
      </c>
      <c r="F648" s="304">
        <f t="shared" si="10"/>
        <v>66567600</v>
      </c>
      <c r="G648" s="40"/>
    </row>
    <row r="649" spans="1:7" ht="16.5" x14ac:dyDescent="0.3">
      <c r="A649" s="38">
        <v>46126</v>
      </c>
      <c r="B649" s="8" t="s">
        <v>2317</v>
      </c>
      <c r="C649" s="39" t="s">
        <v>2008</v>
      </c>
      <c r="D649" s="12"/>
      <c r="E649" s="13">
        <v>74400</v>
      </c>
      <c r="F649" s="304">
        <f t="shared" si="10"/>
        <v>66493200</v>
      </c>
      <c r="G649" s="40"/>
    </row>
    <row r="650" spans="1:7" ht="16.5" x14ac:dyDescent="0.3">
      <c r="A650" s="38">
        <v>46126</v>
      </c>
      <c r="B650" s="8" t="s">
        <v>2318</v>
      </c>
      <c r="C650" s="39" t="s">
        <v>2009</v>
      </c>
      <c r="D650" s="12"/>
      <c r="E650" s="13">
        <v>67000</v>
      </c>
      <c r="F650" s="304">
        <f t="shared" si="10"/>
        <v>66426200</v>
      </c>
      <c r="G650" s="40" t="s">
        <v>1587</v>
      </c>
    </row>
    <row r="651" spans="1:7" ht="16.5" x14ac:dyDescent="0.3">
      <c r="A651" s="38">
        <v>46126</v>
      </c>
      <c r="B651" s="8" t="s">
        <v>2319</v>
      </c>
      <c r="C651" s="16" t="s">
        <v>1889</v>
      </c>
      <c r="D651" s="17"/>
      <c r="E651" s="18">
        <v>2000000</v>
      </c>
      <c r="F651" s="304">
        <f t="shared" si="10"/>
        <v>64426200</v>
      </c>
      <c r="G651" s="40"/>
    </row>
    <row r="652" spans="1:7" ht="16.5" x14ac:dyDescent="0.3">
      <c r="A652" s="38">
        <v>46126</v>
      </c>
      <c r="B652" s="8" t="s">
        <v>2320</v>
      </c>
      <c r="C652" s="16" t="s">
        <v>2010</v>
      </c>
      <c r="D652" s="17"/>
      <c r="E652" s="18">
        <v>2000000</v>
      </c>
      <c r="F652" s="304">
        <f t="shared" si="10"/>
        <v>62426200</v>
      </c>
      <c r="G652" s="40"/>
    </row>
    <row r="653" spans="1:7" ht="16.5" x14ac:dyDescent="0.3">
      <c r="A653" s="38">
        <v>46126</v>
      </c>
      <c r="B653" s="8" t="s">
        <v>2321</v>
      </c>
      <c r="C653" s="16" t="s">
        <v>2011</v>
      </c>
      <c r="D653" s="17"/>
      <c r="E653" s="18">
        <v>1500000</v>
      </c>
      <c r="F653" s="304">
        <f t="shared" si="10"/>
        <v>60926200</v>
      </c>
      <c r="G653" s="40"/>
    </row>
    <row r="654" spans="1:7" ht="16.5" x14ac:dyDescent="0.3">
      <c r="A654" s="38">
        <v>46126</v>
      </c>
      <c r="B654" s="8" t="s">
        <v>2322</v>
      </c>
      <c r="C654" s="39" t="s">
        <v>2012</v>
      </c>
      <c r="D654" s="12">
        <v>100000</v>
      </c>
      <c r="E654" s="13"/>
      <c r="F654" s="304">
        <f t="shared" si="10"/>
        <v>61026200</v>
      </c>
      <c r="G654" s="40"/>
    </row>
    <row r="655" spans="1:7" ht="16.5" x14ac:dyDescent="0.3">
      <c r="A655" s="38">
        <v>46126</v>
      </c>
      <c r="B655" s="8" t="s">
        <v>2323</v>
      </c>
      <c r="C655" s="39" t="s">
        <v>2032</v>
      </c>
      <c r="D655" s="12"/>
      <c r="E655" s="13">
        <v>124000</v>
      </c>
      <c r="F655" s="304">
        <f t="shared" si="10"/>
        <v>60902200</v>
      </c>
      <c r="G655" s="40" t="s">
        <v>776</v>
      </c>
    </row>
    <row r="656" spans="1:7" ht="16.5" x14ac:dyDescent="0.3">
      <c r="A656" s="38">
        <v>46126</v>
      </c>
      <c r="B656" s="8" t="s">
        <v>2324</v>
      </c>
      <c r="C656" s="39" t="s">
        <v>2</v>
      </c>
      <c r="D656" s="12">
        <v>7148500</v>
      </c>
      <c r="E656" s="13"/>
      <c r="F656" s="304">
        <f t="shared" si="10"/>
        <v>68050700</v>
      </c>
      <c r="G656" s="40"/>
    </row>
    <row r="657" spans="1:7" ht="33" x14ac:dyDescent="0.3">
      <c r="A657" s="38">
        <v>46126</v>
      </c>
      <c r="B657" s="8" t="s">
        <v>2325</v>
      </c>
      <c r="C657" s="108" t="s">
        <v>2416</v>
      </c>
      <c r="D657" s="12"/>
      <c r="E657" s="13">
        <v>7148500</v>
      </c>
      <c r="F657" s="304">
        <f t="shared" si="10"/>
        <v>60902200</v>
      </c>
      <c r="G657" s="40"/>
    </row>
    <row r="658" spans="1:7" ht="16.5" x14ac:dyDescent="0.3">
      <c r="A658" s="38">
        <v>46127</v>
      </c>
      <c r="B658" s="8" t="s">
        <v>2326</v>
      </c>
      <c r="C658" s="39" t="s">
        <v>2013</v>
      </c>
      <c r="D658" s="12">
        <v>10000</v>
      </c>
      <c r="E658" s="13"/>
      <c r="F658" s="304">
        <f t="shared" si="10"/>
        <v>60912200</v>
      </c>
      <c r="G658" s="40"/>
    </row>
    <row r="659" spans="1:7" ht="16.5" x14ac:dyDescent="0.3">
      <c r="A659" s="38">
        <v>46127</v>
      </c>
      <c r="B659" s="8" t="s">
        <v>2327</v>
      </c>
      <c r="C659" s="39" t="s">
        <v>2014</v>
      </c>
      <c r="D659" s="12"/>
      <c r="E659" s="13">
        <v>1330900</v>
      </c>
      <c r="F659" s="304">
        <f t="shared" si="10"/>
        <v>59581300</v>
      </c>
      <c r="G659" s="40"/>
    </row>
    <row r="660" spans="1:7" ht="16.5" x14ac:dyDescent="0.3">
      <c r="A660" s="38">
        <v>46127</v>
      </c>
      <c r="B660" s="8" t="s">
        <v>2328</v>
      </c>
      <c r="C660" s="330" t="s">
        <v>2015</v>
      </c>
      <c r="D660" s="328"/>
      <c r="E660" s="329">
        <v>750000</v>
      </c>
      <c r="F660" s="304">
        <f t="shared" si="10"/>
        <v>58831300</v>
      </c>
      <c r="G660" s="40" t="s">
        <v>482</v>
      </c>
    </row>
    <row r="661" spans="1:7" ht="16.5" x14ac:dyDescent="0.3">
      <c r="A661" s="38">
        <v>46127</v>
      </c>
      <c r="B661" s="8" t="s">
        <v>2329</v>
      </c>
      <c r="C661" s="16" t="s">
        <v>2016</v>
      </c>
      <c r="D661" s="17"/>
      <c r="E661" s="18">
        <v>6000000</v>
      </c>
      <c r="F661" s="304">
        <f t="shared" si="10"/>
        <v>52831300</v>
      </c>
      <c r="G661" s="40"/>
    </row>
    <row r="662" spans="1:7" ht="16.5" x14ac:dyDescent="0.3">
      <c r="A662" s="38">
        <v>46127</v>
      </c>
      <c r="B662" s="8" t="s">
        <v>2330</v>
      </c>
      <c r="C662" s="330" t="s">
        <v>2017</v>
      </c>
      <c r="D662" s="328"/>
      <c r="E662" s="329">
        <v>450000</v>
      </c>
      <c r="F662" s="304">
        <f t="shared" si="10"/>
        <v>52381300</v>
      </c>
      <c r="G662" s="40" t="s">
        <v>1912</v>
      </c>
    </row>
    <row r="663" spans="1:7" ht="16.5" x14ac:dyDescent="0.3">
      <c r="A663" s="38">
        <v>46127</v>
      </c>
      <c r="B663" s="8" t="s">
        <v>2331</v>
      </c>
      <c r="C663" s="16" t="s">
        <v>2018</v>
      </c>
      <c r="D663" s="17"/>
      <c r="E663" s="18">
        <v>2000000</v>
      </c>
      <c r="F663" s="304">
        <f t="shared" si="10"/>
        <v>50381300</v>
      </c>
      <c r="G663" s="40"/>
    </row>
    <row r="664" spans="1:7" ht="16.5" x14ac:dyDescent="0.3">
      <c r="A664" s="38">
        <v>46127</v>
      </c>
      <c r="B664" s="8" t="s">
        <v>2332</v>
      </c>
      <c r="C664" s="306" t="s">
        <v>2033</v>
      </c>
      <c r="D664" s="307"/>
      <c r="E664" s="308">
        <v>80000</v>
      </c>
      <c r="F664" s="304">
        <f t="shared" si="10"/>
        <v>50301300</v>
      </c>
      <c r="G664" s="40" t="s">
        <v>776</v>
      </c>
    </row>
    <row r="665" spans="1:7" ht="16.5" x14ac:dyDescent="0.3">
      <c r="A665" s="38">
        <v>46127</v>
      </c>
      <c r="B665" s="8" t="s">
        <v>2333</v>
      </c>
      <c r="C665" s="306" t="s">
        <v>2034</v>
      </c>
      <c r="D665" s="307"/>
      <c r="E665" s="308">
        <v>80000</v>
      </c>
      <c r="F665" s="304">
        <f t="shared" si="10"/>
        <v>50221300</v>
      </c>
      <c r="G665" s="40" t="s">
        <v>776</v>
      </c>
    </row>
    <row r="666" spans="1:7" ht="16.5" x14ac:dyDescent="0.3">
      <c r="A666" s="38">
        <v>46127</v>
      </c>
      <c r="B666" s="8" t="s">
        <v>2334</v>
      </c>
      <c r="C666" s="306" t="s">
        <v>2035</v>
      </c>
      <c r="D666" s="307"/>
      <c r="E666" s="308">
        <v>80000</v>
      </c>
      <c r="F666" s="304">
        <f t="shared" si="10"/>
        <v>50141300</v>
      </c>
      <c r="G666" s="40" t="s">
        <v>776</v>
      </c>
    </row>
    <row r="667" spans="1:7" ht="16.5" x14ac:dyDescent="0.3">
      <c r="A667" s="38">
        <v>46127</v>
      </c>
      <c r="B667" s="8" t="s">
        <v>2335</v>
      </c>
      <c r="C667" s="39" t="s">
        <v>2019</v>
      </c>
      <c r="D667" s="12">
        <v>25000000</v>
      </c>
      <c r="E667" s="13"/>
      <c r="F667" s="304">
        <f t="shared" si="10"/>
        <v>75141300</v>
      </c>
      <c r="G667" s="40"/>
    </row>
    <row r="668" spans="1:7" ht="16.5" x14ac:dyDescent="0.3">
      <c r="A668" s="38">
        <v>46127</v>
      </c>
      <c r="B668" s="8" t="s">
        <v>2336</v>
      </c>
      <c r="C668" s="24" t="s">
        <v>2020</v>
      </c>
      <c r="D668" s="12"/>
      <c r="E668" s="13">
        <v>25000000</v>
      </c>
      <c r="F668" s="304">
        <f t="shared" si="10"/>
        <v>50141300</v>
      </c>
      <c r="G668" s="40"/>
    </row>
    <row r="669" spans="1:7" ht="49.5" x14ac:dyDescent="0.3">
      <c r="A669" s="38">
        <v>46127</v>
      </c>
      <c r="B669" s="8" t="s">
        <v>2337</v>
      </c>
      <c r="C669" s="39" t="s">
        <v>2021</v>
      </c>
      <c r="D669" s="12"/>
      <c r="E669" s="13">
        <v>187000</v>
      </c>
      <c r="F669" s="304">
        <f t="shared" si="10"/>
        <v>49954300</v>
      </c>
      <c r="G669" s="263" t="s">
        <v>2022</v>
      </c>
    </row>
    <row r="670" spans="1:7" ht="16.5" x14ac:dyDescent="0.3">
      <c r="A670" s="38">
        <v>46127</v>
      </c>
      <c r="B670" s="8" t="s">
        <v>2338</v>
      </c>
      <c r="C670" s="39" t="s">
        <v>2023</v>
      </c>
      <c r="D670" s="12">
        <v>12500000</v>
      </c>
      <c r="E670" s="13"/>
      <c r="F670" s="304">
        <f t="shared" ref="F670:F733" si="11">F669+D670-E670</f>
        <v>62454300</v>
      </c>
      <c r="G670" s="40"/>
    </row>
    <row r="671" spans="1:7" ht="16.5" x14ac:dyDescent="0.3">
      <c r="A671" s="38">
        <v>46127</v>
      </c>
      <c r="B671" s="8" t="s">
        <v>2339</v>
      </c>
      <c r="C671" s="39" t="s">
        <v>2024</v>
      </c>
      <c r="D671" s="12"/>
      <c r="E671" s="13">
        <v>13282500</v>
      </c>
      <c r="F671" s="304">
        <f t="shared" si="11"/>
        <v>49171800</v>
      </c>
      <c r="G671" s="40" t="s">
        <v>1587</v>
      </c>
    </row>
    <row r="672" spans="1:7" ht="16.5" x14ac:dyDescent="0.3">
      <c r="A672" s="38">
        <v>46127</v>
      </c>
      <c r="B672" s="8" t="s">
        <v>2340</v>
      </c>
      <c r="C672" s="39" t="s">
        <v>2417</v>
      </c>
      <c r="D672" s="12"/>
      <c r="E672" s="13">
        <v>107500</v>
      </c>
      <c r="F672" s="304">
        <f t="shared" si="11"/>
        <v>49064300</v>
      </c>
      <c r="G672" s="40"/>
    </row>
    <row r="673" spans="1:7" ht="16.5" x14ac:dyDescent="0.3">
      <c r="A673" s="38">
        <v>46128</v>
      </c>
      <c r="B673" s="8" t="s">
        <v>2341</v>
      </c>
      <c r="C673" s="39" t="s">
        <v>382</v>
      </c>
      <c r="D673" s="12">
        <v>1500000</v>
      </c>
      <c r="E673" s="13"/>
      <c r="F673" s="304">
        <f t="shared" si="11"/>
        <v>50564300</v>
      </c>
      <c r="G673" s="40"/>
    </row>
    <row r="674" spans="1:7" ht="16.5" x14ac:dyDescent="0.3">
      <c r="A674" s="38">
        <v>46128</v>
      </c>
      <c r="B674" s="8" t="s">
        <v>2342</v>
      </c>
      <c r="C674" s="39" t="s">
        <v>2037</v>
      </c>
      <c r="D674" s="12"/>
      <c r="E674" s="13">
        <v>577000</v>
      </c>
      <c r="F674" s="304">
        <f t="shared" si="11"/>
        <v>49987300</v>
      </c>
      <c r="G674" s="40" t="s">
        <v>2038</v>
      </c>
    </row>
    <row r="675" spans="1:7" ht="16.5" x14ac:dyDescent="0.3">
      <c r="A675" s="38">
        <v>46128</v>
      </c>
      <c r="B675" s="8" t="s">
        <v>2343</v>
      </c>
      <c r="C675" s="16" t="s">
        <v>2027</v>
      </c>
      <c r="D675" s="17"/>
      <c r="E675" s="18">
        <v>2000000</v>
      </c>
      <c r="F675" s="304">
        <f t="shared" si="11"/>
        <v>47987300</v>
      </c>
      <c r="G675" s="40"/>
    </row>
    <row r="676" spans="1:7" ht="16.5" x14ac:dyDescent="0.3">
      <c r="A676" s="38">
        <v>46128</v>
      </c>
      <c r="B676" s="8" t="s">
        <v>2344</v>
      </c>
      <c r="C676" s="16" t="s">
        <v>2010</v>
      </c>
      <c r="D676" s="17"/>
      <c r="E676" s="18">
        <v>2000000</v>
      </c>
      <c r="F676" s="304">
        <f t="shared" si="11"/>
        <v>45987300</v>
      </c>
      <c r="G676" s="40"/>
    </row>
    <row r="677" spans="1:7" ht="16.5" x14ac:dyDescent="0.3">
      <c r="A677" s="38">
        <v>46128</v>
      </c>
      <c r="B677" s="8" t="s">
        <v>2345</v>
      </c>
      <c r="C677" s="306" t="s">
        <v>2028</v>
      </c>
      <c r="D677" s="307"/>
      <c r="E677" s="308">
        <v>160000</v>
      </c>
      <c r="F677" s="304">
        <f t="shared" si="11"/>
        <v>45827300</v>
      </c>
      <c r="G677" s="40"/>
    </row>
    <row r="678" spans="1:7" ht="16.5" x14ac:dyDescent="0.3">
      <c r="A678" s="38">
        <v>46128</v>
      </c>
      <c r="B678" s="8" t="s">
        <v>2346</v>
      </c>
      <c r="C678" s="39" t="s">
        <v>2029</v>
      </c>
      <c r="D678" s="12"/>
      <c r="E678" s="13">
        <v>505000</v>
      </c>
      <c r="F678" s="304">
        <f t="shared" si="11"/>
        <v>45322300</v>
      </c>
      <c r="G678" s="40"/>
    </row>
    <row r="679" spans="1:7" ht="66" x14ac:dyDescent="0.3">
      <c r="A679" s="38">
        <v>46128</v>
      </c>
      <c r="B679" s="8" t="s">
        <v>2347</v>
      </c>
      <c r="C679" s="452" t="s">
        <v>2030</v>
      </c>
      <c r="D679" s="12"/>
      <c r="E679" s="13">
        <v>63000</v>
      </c>
      <c r="F679" s="304">
        <f t="shared" si="11"/>
        <v>45259300</v>
      </c>
      <c r="G679" s="263" t="s">
        <v>2036</v>
      </c>
    </row>
    <row r="680" spans="1:7" ht="16.5" x14ac:dyDescent="0.3">
      <c r="A680" s="38">
        <v>46129</v>
      </c>
      <c r="B680" s="35" t="s">
        <v>2348</v>
      </c>
      <c r="C680" s="39" t="s">
        <v>245</v>
      </c>
      <c r="D680" s="12"/>
      <c r="E680" s="13">
        <v>315000</v>
      </c>
      <c r="F680" s="304">
        <f t="shared" si="11"/>
        <v>44944300</v>
      </c>
      <c r="G680" s="40"/>
    </row>
    <row r="681" spans="1:7" ht="16.5" x14ac:dyDescent="0.3">
      <c r="A681" s="38">
        <v>46129</v>
      </c>
      <c r="B681" s="8" t="s">
        <v>2349</v>
      </c>
      <c r="C681" s="39" t="s">
        <v>2031</v>
      </c>
      <c r="D681" s="12"/>
      <c r="E681" s="13">
        <v>500000</v>
      </c>
      <c r="F681" s="304">
        <f t="shared" si="11"/>
        <v>44444300</v>
      </c>
      <c r="G681" s="40"/>
    </row>
    <row r="682" spans="1:7" ht="16.5" x14ac:dyDescent="0.3">
      <c r="A682" s="38">
        <v>46129</v>
      </c>
      <c r="B682" s="8" t="s">
        <v>2350</v>
      </c>
      <c r="C682" s="39" t="s">
        <v>1891</v>
      </c>
      <c r="D682" s="12"/>
      <c r="E682" s="13">
        <v>202000</v>
      </c>
      <c r="F682" s="304">
        <f t="shared" si="11"/>
        <v>44242300</v>
      </c>
      <c r="G682" s="40"/>
    </row>
    <row r="683" spans="1:7" ht="16.5" x14ac:dyDescent="0.3">
      <c r="A683" s="38">
        <v>46129</v>
      </c>
      <c r="B683" s="8" t="s">
        <v>2351</v>
      </c>
      <c r="C683" s="39" t="s">
        <v>2039</v>
      </c>
      <c r="D683" s="12"/>
      <c r="E683" s="13">
        <v>182000</v>
      </c>
      <c r="F683" s="304">
        <f t="shared" si="11"/>
        <v>44060300</v>
      </c>
      <c r="G683" s="40"/>
    </row>
    <row r="684" spans="1:7" ht="16.5" x14ac:dyDescent="0.3">
      <c r="A684" s="38">
        <v>46130</v>
      </c>
      <c r="B684" s="8" t="s">
        <v>2352</v>
      </c>
      <c r="C684" s="16" t="s">
        <v>206</v>
      </c>
      <c r="D684" s="17"/>
      <c r="E684" s="18">
        <v>500000</v>
      </c>
      <c r="F684" s="304">
        <f t="shared" si="11"/>
        <v>43560300</v>
      </c>
      <c r="G684" s="40"/>
    </row>
    <row r="685" spans="1:7" ht="16.5" x14ac:dyDescent="0.3">
      <c r="A685" s="38">
        <v>46130</v>
      </c>
      <c r="B685" s="8" t="s">
        <v>2353</v>
      </c>
      <c r="C685" s="16" t="s">
        <v>2048</v>
      </c>
      <c r="D685" s="17"/>
      <c r="E685" s="18">
        <v>200000</v>
      </c>
      <c r="F685" s="304">
        <f t="shared" si="11"/>
        <v>43360300</v>
      </c>
      <c r="G685" s="40"/>
    </row>
    <row r="686" spans="1:7" ht="16.5" x14ac:dyDescent="0.3">
      <c r="A686" s="38">
        <v>46130</v>
      </c>
      <c r="B686" s="8" t="s">
        <v>2354</v>
      </c>
      <c r="C686" s="306" t="s">
        <v>2040</v>
      </c>
      <c r="D686" s="307"/>
      <c r="E686" s="308">
        <v>110000</v>
      </c>
      <c r="F686" s="304">
        <f t="shared" si="11"/>
        <v>43250300</v>
      </c>
      <c r="G686" s="40"/>
    </row>
    <row r="687" spans="1:7" ht="16.5" x14ac:dyDescent="0.3">
      <c r="A687" s="38">
        <v>46130</v>
      </c>
      <c r="B687" s="8" t="s">
        <v>2355</v>
      </c>
      <c r="C687" s="15" t="s">
        <v>2041</v>
      </c>
      <c r="D687" s="12"/>
      <c r="E687" s="13">
        <v>950000</v>
      </c>
      <c r="F687" s="304">
        <f t="shared" si="11"/>
        <v>42300300</v>
      </c>
      <c r="G687" s="40"/>
    </row>
    <row r="688" spans="1:7" ht="16.5" x14ac:dyDescent="0.3">
      <c r="A688" s="38">
        <v>46130</v>
      </c>
      <c r="B688" s="8" t="s">
        <v>2356</v>
      </c>
      <c r="C688" s="20" t="s">
        <v>2042</v>
      </c>
      <c r="D688" s="12"/>
      <c r="E688" s="13">
        <v>750000</v>
      </c>
      <c r="F688" s="304">
        <f t="shared" si="11"/>
        <v>41550300</v>
      </c>
      <c r="G688" s="40"/>
    </row>
    <row r="689" spans="1:7" ht="16.5" x14ac:dyDescent="0.3">
      <c r="A689" s="38">
        <v>46130</v>
      </c>
      <c r="B689" s="8" t="s">
        <v>2357</v>
      </c>
      <c r="C689" s="316" t="s">
        <v>2043</v>
      </c>
      <c r="D689" s="12"/>
      <c r="E689" s="13">
        <v>50000</v>
      </c>
      <c r="F689" s="304">
        <f t="shared" si="11"/>
        <v>41500300</v>
      </c>
      <c r="G689" s="40" t="s">
        <v>229</v>
      </c>
    </row>
    <row r="690" spans="1:7" ht="16.5" x14ac:dyDescent="0.3">
      <c r="A690" s="38">
        <v>46130</v>
      </c>
      <c r="B690" s="8" t="s">
        <v>2358</v>
      </c>
      <c r="C690" s="39" t="s">
        <v>2044</v>
      </c>
      <c r="D690" s="12"/>
      <c r="E690" s="13">
        <v>63200</v>
      </c>
      <c r="F690" s="304">
        <f t="shared" si="11"/>
        <v>41437100</v>
      </c>
      <c r="G690" s="40"/>
    </row>
    <row r="691" spans="1:7" ht="16.5" x14ac:dyDescent="0.3">
      <c r="A691" s="38">
        <v>46132</v>
      </c>
      <c r="B691" s="8" t="s">
        <v>2359</v>
      </c>
      <c r="C691" s="39" t="s">
        <v>1622</v>
      </c>
      <c r="D691" s="12"/>
      <c r="E691" s="13">
        <v>18000</v>
      </c>
      <c r="F691" s="304">
        <f t="shared" si="11"/>
        <v>41419100</v>
      </c>
      <c r="G691" s="40" t="s">
        <v>1623</v>
      </c>
    </row>
    <row r="692" spans="1:7" ht="16.5" x14ac:dyDescent="0.3">
      <c r="A692" s="38">
        <v>46133</v>
      </c>
      <c r="B692" s="8" t="s">
        <v>2360</v>
      </c>
      <c r="C692" s="39" t="s">
        <v>203</v>
      </c>
      <c r="D692" s="12">
        <v>500000</v>
      </c>
      <c r="E692" s="13"/>
      <c r="F692" s="304">
        <f t="shared" si="11"/>
        <v>41919100</v>
      </c>
      <c r="G692" s="40"/>
    </row>
    <row r="693" spans="1:7" ht="33" x14ac:dyDescent="0.3">
      <c r="A693" s="38">
        <v>46133</v>
      </c>
      <c r="B693" s="8" t="s">
        <v>2361</v>
      </c>
      <c r="C693" s="39" t="s">
        <v>2065</v>
      </c>
      <c r="D693" s="12"/>
      <c r="E693" s="13">
        <v>483500</v>
      </c>
      <c r="F693" s="304">
        <f t="shared" si="11"/>
        <v>41435600</v>
      </c>
      <c r="G693" s="263" t="s">
        <v>2066</v>
      </c>
    </row>
    <row r="694" spans="1:7" ht="16.5" x14ac:dyDescent="0.3">
      <c r="A694" s="38">
        <v>46133</v>
      </c>
      <c r="B694" s="8" t="s">
        <v>2362</v>
      </c>
      <c r="C694" s="306" t="s">
        <v>2063</v>
      </c>
      <c r="D694" s="307"/>
      <c r="E694" s="308">
        <v>160000</v>
      </c>
      <c r="F694" s="304">
        <f t="shared" si="11"/>
        <v>41275600</v>
      </c>
      <c r="G694" s="40" t="s">
        <v>2064</v>
      </c>
    </row>
    <row r="695" spans="1:7" ht="16.5" x14ac:dyDescent="0.3">
      <c r="A695" s="38">
        <v>46133</v>
      </c>
      <c r="B695" s="8" t="s">
        <v>2363</v>
      </c>
      <c r="C695" s="16" t="s">
        <v>2045</v>
      </c>
      <c r="D695" s="17"/>
      <c r="E695" s="18">
        <v>428500</v>
      </c>
      <c r="F695" s="304">
        <f t="shared" si="11"/>
        <v>40847100</v>
      </c>
      <c r="G695" s="40"/>
    </row>
    <row r="696" spans="1:7" ht="16.5" x14ac:dyDescent="0.3">
      <c r="A696" s="38">
        <v>46133</v>
      </c>
      <c r="B696" s="8" t="s">
        <v>2364</v>
      </c>
      <c r="C696" s="20" t="s">
        <v>2046</v>
      </c>
      <c r="D696" s="12"/>
      <c r="E696" s="13">
        <v>750000</v>
      </c>
      <c r="F696" s="304">
        <f t="shared" si="11"/>
        <v>40097100</v>
      </c>
      <c r="G696" s="40"/>
    </row>
    <row r="697" spans="1:7" ht="16.5" x14ac:dyDescent="0.3">
      <c r="A697" s="38">
        <v>46133</v>
      </c>
      <c r="B697" s="8" t="s">
        <v>2365</v>
      </c>
      <c r="C697" s="16" t="s">
        <v>2047</v>
      </c>
      <c r="D697" s="17"/>
      <c r="E697" s="18">
        <v>1190000</v>
      </c>
      <c r="F697" s="304">
        <f t="shared" si="11"/>
        <v>38907100</v>
      </c>
      <c r="G697" s="40"/>
    </row>
    <row r="698" spans="1:7" ht="16.5" x14ac:dyDescent="0.3">
      <c r="A698" s="38">
        <v>46133</v>
      </c>
      <c r="B698" s="8" t="s">
        <v>2366</v>
      </c>
      <c r="C698" s="16" t="s">
        <v>2027</v>
      </c>
      <c r="D698" s="17"/>
      <c r="E698" s="18">
        <v>3000000</v>
      </c>
      <c r="F698" s="304">
        <f t="shared" si="11"/>
        <v>35907100</v>
      </c>
      <c r="G698" s="40"/>
    </row>
    <row r="699" spans="1:7" ht="16.5" x14ac:dyDescent="0.3">
      <c r="A699" s="38">
        <v>46134</v>
      </c>
      <c r="B699" s="8" t="s">
        <v>2367</v>
      </c>
      <c r="C699" s="39" t="s">
        <v>2049</v>
      </c>
      <c r="D699" s="12"/>
      <c r="E699" s="13">
        <v>450500</v>
      </c>
      <c r="F699" s="304">
        <f t="shared" si="11"/>
        <v>35456600</v>
      </c>
      <c r="G699" s="40"/>
    </row>
    <row r="700" spans="1:7" ht="16.5" x14ac:dyDescent="0.3">
      <c r="A700" s="38">
        <v>46134</v>
      </c>
      <c r="B700" s="8" t="s">
        <v>2368</v>
      </c>
      <c r="C700" s="306" t="s">
        <v>2444</v>
      </c>
      <c r="D700" s="307"/>
      <c r="E700" s="308">
        <v>100000</v>
      </c>
      <c r="F700" s="304">
        <f t="shared" si="11"/>
        <v>35356600</v>
      </c>
      <c r="G700" s="40" t="s">
        <v>2445</v>
      </c>
    </row>
    <row r="701" spans="1:7" ht="16.5" x14ac:dyDescent="0.3">
      <c r="A701" s="38">
        <v>46134</v>
      </c>
      <c r="B701" s="8" t="s">
        <v>2369</v>
      </c>
      <c r="C701" s="306" t="s">
        <v>2446</v>
      </c>
      <c r="D701" s="307"/>
      <c r="E701" s="308">
        <v>100000</v>
      </c>
      <c r="F701" s="304">
        <f t="shared" si="11"/>
        <v>35256600</v>
      </c>
      <c r="G701" s="40" t="s">
        <v>2445</v>
      </c>
    </row>
    <row r="702" spans="1:7" ht="16.5" x14ac:dyDescent="0.3">
      <c r="A702" s="38">
        <v>46134</v>
      </c>
      <c r="B702" s="8" t="s">
        <v>2370</v>
      </c>
      <c r="C702" s="16" t="s">
        <v>206</v>
      </c>
      <c r="D702" s="17"/>
      <c r="E702" s="18">
        <v>500000</v>
      </c>
      <c r="F702" s="304">
        <f t="shared" si="11"/>
        <v>34756600</v>
      </c>
      <c r="G702" s="40"/>
    </row>
    <row r="703" spans="1:7" ht="16.5" x14ac:dyDescent="0.3">
      <c r="A703" s="38">
        <v>46134</v>
      </c>
      <c r="B703" s="8" t="s">
        <v>2371</v>
      </c>
      <c r="C703" s="39" t="s">
        <v>2061</v>
      </c>
      <c r="D703" s="12"/>
      <c r="E703" s="13">
        <v>57000</v>
      </c>
      <c r="F703" s="304">
        <f t="shared" si="11"/>
        <v>34699600</v>
      </c>
      <c r="G703" s="40"/>
    </row>
    <row r="704" spans="1:7" ht="16.5" x14ac:dyDescent="0.3">
      <c r="A704" s="38">
        <v>46134</v>
      </c>
      <c r="B704" s="8" t="s">
        <v>2372</v>
      </c>
      <c r="C704" s="306" t="s">
        <v>2062</v>
      </c>
      <c r="D704" s="307"/>
      <c r="E704" s="308">
        <v>70000</v>
      </c>
      <c r="F704" s="304">
        <f t="shared" si="11"/>
        <v>34629600</v>
      </c>
      <c r="G704" s="40" t="s">
        <v>881</v>
      </c>
    </row>
    <row r="705" spans="1:7" ht="16.5" x14ac:dyDescent="0.3">
      <c r="A705" s="38">
        <v>46135</v>
      </c>
      <c r="B705" s="8" t="s">
        <v>2373</v>
      </c>
      <c r="C705" s="39" t="s">
        <v>2067</v>
      </c>
      <c r="D705" s="12"/>
      <c r="E705" s="13">
        <v>1791500</v>
      </c>
      <c r="F705" s="304">
        <f t="shared" si="11"/>
        <v>32838100</v>
      </c>
      <c r="G705" s="40"/>
    </row>
    <row r="706" spans="1:7" ht="16.5" x14ac:dyDescent="0.3">
      <c r="A706" s="38">
        <v>46135</v>
      </c>
      <c r="B706" s="8" t="s">
        <v>2374</v>
      </c>
      <c r="C706" s="39" t="s">
        <v>2068</v>
      </c>
      <c r="D706" s="12"/>
      <c r="E706" s="13">
        <v>1492000</v>
      </c>
      <c r="F706" s="304">
        <f t="shared" si="11"/>
        <v>31346100</v>
      </c>
      <c r="G706" s="40"/>
    </row>
    <row r="707" spans="1:7" ht="16.5" x14ac:dyDescent="0.3">
      <c r="A707" s="38">
        <v>46135</v>
      </c>
      <c r="B707" s="8" t="s">
        <v>2375</v>
      </c>
      <c r="C707" s="39" t="s">
        <v>2069</v>
      </c>
      <c r="D707" s="12">
        <v>1190000</v>
      </c>
      <c r="E707" s="13"/>
      <c r="F707" s="304">
        <f t="shared" si="11"/>
        <v>32536100</v>
      </c>
      <c r="G707" s="40"/>
    </row>
    <row r="708" spans="1:7" ht="16.5" x14ac:dyDescent="0.3">
      <c r="A708" s="38">
        <v>46135</v>
      </c>
      <c r="B708" s="8" t="s">
        <v>2376</v>
      </c>
      <c r="C708" s="39" t="s">
        <v>284</v>
      </c>
      <c r="D708" s="12"/>
      <c r="E708" s="13">
        <v>3104200</v>
      </c>
      <c r="F708" s="304">
        <f t="shared" si="11"/>
        <v>29431900</v>
      </c>
      <c r="G708" s="40"/>
    </row>
    <row r="709" spans="1:7" ht="16.5" x14ac:dyDescent="0.3">
      <c r="A709" s="38">
        <v>46135</v>
      </c>
      <c r="B709" s="8" t="s">
        <v>2108</v>
      </c>
      <c r="C709" s="39" t="s">
        <v>2109</v>
      </c>
      <c r="D709" s="12"/>
      <c r="E709" s="13">
        <v>1638000</v>
      </c>
      <c r="F709" s="304">
        <f t="shared" si="11"/>
        <v>27793900</v>
      </c>
      <c r="G709" s="40"/>
    </row>
    <row r="710" spans="1:7" ht="16.5" x14ac:dyDescent="0.3">
      <c r="A710" s="38">
        <v>46136</v>
      </c>
      <c r="B710" s="8" t="s">
        <v>2377</v>
      </c>
      <c r="C710" s="20" t="s">
        <v>2076</v>
      </c>
      <c r="D710" s="12">
        <v>200000</v>
      </c>
      <c r="E710" s="13"/>
      <c r="F710" s="304">
        <f t="shared" si="11"/>
        <v>27993900</v>
      </c>
      <c r="G710" s="40"/>
    </row>
    <row r="711" spans="1:7" ht="16.5" x14ac:dyDescent="0.3">
      <c r="A711" s="38">
        <v>46136</v>
      </c>
      <c r="B711" s="8" t="s">
        <v>2378</v>
      </c>
      <c r="C711" s="42" t="s">
        <v>2078</v>
      </c>
      <c r="D711" s="12">
        <v>4500000</v>
      </c>
      <c r="E711" s="13"/>
      <c r="F711" s="304">
        <f t="shared" si="11"/>
        <v>32493900</v>
      </c>
      <c r="G711" s="40"/>
    </row>
    <row r="712" spans="1:7" ht="16.5" x14ac:dyDescent="0.3">
      <c r="A712" s="38">
        <v>46136</v>
      </c>
      <c r="B712" s="8" t="s">
        <v>2379</v>
      </c>
      <c r="C712" s="331" t="s">
        <v>2077</v>
      </c>
      <c r="D712" s="328"/>
      <c r="E712" s="329">
        <v>7034300</v>
      </c>
      <c r="F712" s="304">
        <f t="shared" si="11"/>
        <v>25459600</v>
      </c>
      <c r="G712" s="40"/>
    </row>
    <row r="713" spans="1:7" ht="16.5" x14ac:dyDescent="0.3">
      <c r="A713" s="38">
        <v>46136</v>
      </c>
      <c r="B713" s="8" t="s">
        <v>2380</v>
      </c>
      <c r="C713" s="16" t="s">
        <v>2027</v>
      </c>
      <c r="D713" s="17"/>
      <c r="E713" s="18">
        <v>3000000</v>
      </c>
      <c r="F713" s="304">
        <f t="shared" si="11"/>
        <v>22459600</v>
      </c>
      <c r="G713" s="40"/>
    </row>
    <row r="714" spans="1:7" ht="16.5" x14ac:dyDescent="0.3">
      <c r="A714" s="38">
        <v>46136</v>
      </c>
      <c r="B714" s="8" t="s">
        <v>2381</v>
      </c>
      <c r="C714" s="39" t="s">
        <v>2079</v>
      </c>
      <c r="D714" s="12"/>
      <c r="E714" s="13">
        <v>356300</v>
      </c>
      <c r="F714" s="304">
        <f t="shared" si="11"/>
        <v>22103300</v>
      </c>
      <c r="G714" s="40"/>
    </row>
    <row r="715" spans="1:7" ht="16.5" x14ac:dyDescent="0.3">
      <c r="A715" s="38">
        <v>46136</v>
      </c>
      <c r="B715" s="8" t="s">
        <v>2382</v>
      </c>
      <c r="C715" s="39" t="s">
        <v>219</v>
      </c>
      <c r="D715" s="12"/>
      <c r="E715" s="13">
        <v>1000000</v>
      </c>
      <c r="F715" s="304">
        <f t="shared" si="11"/>
        <v>21103300</v>
      </c>
      <c r="G715" s="40"/>
    </row>
    <row r="716" spans="1:7" ht="16.5" x14ac:dyDescent="0.3">
      <c r="A716" s="38">
        <v>46136</v>
      </c>
      <c r="B716" s="8" t="s">
        <v>2383</v>
      </c>
      <c r="C716" s="39" t="s">
        <v>2080</v>
      </c>
      <c r="D716" s="12"/>
      <c r="E716" s="13">
        <v>76000</v>
      </c>
      <c r="F716" s="304">
        <f t="shared" si="11"/>
        <v>21027300</v>
      </c>
      <c r="G716" s="40" t="s">
        <v>2081</v>
      </c>
    </row>
    <row r="717" spans="1:7" ht="16.5" x14ac:dyDescent="0.3">
      <c r="A717" s="38">
        <v>46136</v>
      </c>
      <c r="B717" s="8" t="s">
        <v>2384</v>
      </c>
      <c r="C717" s="306" t="s">
        <v>2082</v>
      </c>
      <c r="D717" s="307"/>
      <c r="E717" s="308">
        <v>60000</v>
      </c>
      <c r="F717" s="304">
        <f t="shared" si="11"/>
        <v>20967300</v>
      </c>
      <c r="G717" s="40" t="s">
        <v>2081</v>
      </c>
    </row>
    <row r="718" spans="1:7" ht="16.5" x14ac:dyDescent="0.3">
      <c r="A718" s="38">
        <v>46136</v>
      </c>
      <c r="B718" s="8" t="s">
        <v>2385</v>
      </c>
      <c r="C718" s="39" t="s">
        <v>245</v>
      </c>
      <c r="D718" s="12"/>
      <c r="E718" s="13">
        <v>202500</v>
      </c>
      <c r="F718" s="304">
        <f t="shared" si="11"/>
        <v>20764800</v>
      </c>
      <c r="G718" s="40"/>
    </row>
    <row r="719" spans="1:7" ht="16.5" x14ac:dyDescent="0.3">
      <c r="A719" s="38">
        <v>46136</v>
      </c>
      <c r="B719" s="8" t="s">
        <v>2386</v>
      </c>
      <c r="C719" s="39" t="s">
        <v>2085</v>
      </c>
      <c r="D719" s="12"/>
      <c r="E719" s="13">
        <v>45000</v>
      </c>
      <c r="F719" s="304">
        <f t="shared" si="11"/>
        <v>20719800</v>
      </c>
      <c r="G719" s="40"/>
    </row>
    <row r="720" spans="1:7" ht="16.5" x14ac:dyDescent="0.3">
      <c r="A720" s="38">
        <v>46136</v>
      </c>
      <c r="B720" s="8" t="s">
        <v>2387</v>
      </c>
      <c r="C720" s="16" t="s">
        <v>2086</v>
      </c>
      <c r="D720" s="17"/>
      <c r="E720" s="18">
        <v>500000</v>
      </c>
      <c r="F720" s="304">
        <f t="shared" si="11"/>
        <v>20219800</v>
      </c>
      <c r="G720" s="40"/>
    </row>
    <row r="721" spans="1:7" ht="16.5" x14ac:dyDescent="0.3">
      <c r="A721" s="38">
        <v>46139</v>
      </c>
      <c r="B721" s="8" t="s">
        <v>2388</v>
      </c>
      <c r="C721" s="14" t="s">
        <v>217</v>
      </c>
      <c r="D721" s="22">
        <v>100000000</v>
      </c>
      <c r="E721" s="13"/>
      <c r="F721" s="304">
        <f t="shared" si="11"/>
        <v>120219800</v>
      </c>
      <c r="G721" s="40"/>
    </row>
    <row r="722" spans="1:7" ht="16.5" x14ac:dyDescent="0.3">
      <c r="A722" s="38">
        <v>46139</v>
      </c>
      <c r="B722" s="8" t="s">
        <v>2389</v>
      </c>
      <c r="C722" s="15" t="s">
        <v>2087</v>
      </c>
      <c r="D722" s="12"/>
      <c r="E722" s="13">
        <v>760000</v>
      </c>
      <c r="F722" s="304">
        <f t="shared" si="11"/>
        <v>119459800</v>
      </c>
      <c r="G722" s="40"/>
    </row>
    <row r="723" spans="1:7" ht="16.5" x14ac:dyDescent="0.3">
      <c r="A723" s="38">
        <v>46139</v>
      </c>
      <c r="B723" s="8" t="s">
        <v>2390</v>
      </c>
      <c r="C723" s="39" t="s">
        <v>2088</v>
      </c>
      <c r="D723" s="12"/>
      <c r="E723" s="13">
        <v>612000</v>
      </c>
      <c r="F723" s="304">
        <f t="shared" si="11"/>
        <v>118847800</v>
      </c>
      <c r="G723" s="40"/>
    </row>
    <row r="724" spans="1:7" ht="16.5" x14ac:dyDescent="0.3">
      <c r="A724" s="38">
        <v>46139</v>
      </c>
      <c r="B724" s="8" t="s">
        <v>2391</v>
      </c>
      <c r="C724" s="39" t="s">
        <v>343</v>
      </c>
      <c r="D724" s="12"/>
      <c r="E724" s="13">
        <v>113000</v>
      </c>
      <c r="F724" s="304">
        <f t="shared" si="11"/>
        <v>118734800</v>
      </c>
      <c r="G724" s="40"/>
    </row>
    <row r="725" spans="1:7" ht="16.5" x14ac:dyDescent="0.3">
      <c r="A725" s="38">
        <v>46139</v>
      </c>
      <c r="B725" s="8" t="s">
        <v>2392</v>
      </c>
      <c r="C725" s="39" t="s">
        <v>1574</v>
      </c>
      <c r="D725" s="12">
        <v>6000000</v>
      </c>
      <c r="E725" s="13"/>
      <c r="F725" s="304">
        <f t="shared" si="11"/>
        <v>124734800</v>
      </c>
      <c r="G725" s="40"/>
    </row>
    <row r="726" spans="1:7" ht="16.5" x14ac:dyDescent="0.3">
      <c r="A726" s="38">
        <v>46139</v>
      </c>
      <c r="B726" s="8" t="s">
        <v>2393</v>
      </c>
      <c r="C726" s="39" t="s">
        <v>2092</v>
      </c>
      <c r="D726" s="12"/>
      <c r="E726" s="13">
        <v>5102700</v>
      </c>
      <c r="F726" s="304">
        <f t="shared" si="11"/>
        <v>119632100</v>
      </c>
      <c r="G726" s="40"/>
    </row>
    <row r="727" spans="1:7" ht="16.5" x14ac:dyDescent="0.3">
      <c r="A727" s="38">
        <v>46139</v>
      </c>
      <c r="B727" s="8" t="s">
        <v>2394</v>
      </c>
      <c r="C727" s="39" t="s">
        <v>203</v>
      </c>
      <c r="D727" s="12">
        <v>500000</v>
      </c>
      <c r="E727" s="13"/>
      <c r="F727" s="304">
        <f t="shared" si="11"/>
        <v>120132100</v>
      </c>
      <c r="G727" s="40"/>
    </row>
    <row r="728" spans="1:7" ht="49.5" x14ac:dyDescent="0.3">
      <c r="A728" s="38">
        <v>46139</v>
      </c>
      <c r="B728" s="8" t="s">
        <v>2395</v>
      </c>
      <c r="C728" s="452" t="s">
        <v>2093</v>
      </c>
      <c r="D728" s="12"/>
      <c r="E728" s="13">
        <v>518000</v>
      </c>
      <c r="F728" s="304">
        <f t="shared" si="11"/>
        <v>119614100</v>
      </c>
      <c r="G728" s="263" t="s">
        <v>2451</v>
      </c>
    </row>
    <row r="729" spans="1:7" ht="16.5" x14ac:dyDescent="0.3">
      <c r="A729" s="38">
        <v>46139</v>
      </c>
      <c r="B729" s="8" t="s">
        <v>2396</v>
      </c>
      <c r="C729" s="39" t="s">
        <v>542</v>
      </c>
      <c r="D729" s="12">
        <v>3155000</v>
      </c>
      <c r="E729" s="13"/>
      <c r="F729" s="304">
        <f t="shared" si="11"/>
        <v>122769100</v>
      </c>
      <c r="G729" s="40"/>
    </row>
    <row r="730" spans="1:7" ht="16.5" x14ac:dyDescent="0.3">
      <c r="A730" s="38">
        <v>46139</v>
      </c>
      <c r="B730" s="8" t="s">
        <v>2397</v>
      </c>
      <c r="C730" s="330" t="s">
        <v>2110</v>
      </c>
      <c r="D730" s="328"/>
      <c r="E730" s="329">
        <v>3155000</v>
      </c>
      <c r="F730" s="304">
        <f t="shared" si="11"/>
        <v>119614100</v>
      </c>
      <c r="G730" s="40" t="s">
        <v>2111</v>
      </c>
    </row>
    <row r="731" spans="1:7" ht="16.5" x14ac:dyDescent="0.3">
      <c r="A731" s="38">
        <v>46140</v>
      </c>
      <c r="B731" s="35"/>
      <c r="C731" s="330" t="s">
        <v>2113</v>
      </c>
      <c r="D731" s="328"/>
      <c r="E731" s="329">
        <v>150000</v>
      </c>
      <c r="F731" s="304">
        <f t="shared" si="11"/>
        <v>119464100</v>
      </c>
      <c r="G731" s="40"/>
    </row>
    <row r="732" spans="1:7" ht="16.5" x14ac:dyDescent="0.3">
      <c r="A732" s="38">
        <v>46140</v>
      </c>
      <c r="B732" s="35"/>
      <c r="C732" s="39" t="s">
        <v>2114</v>
      </c>
      <c r="D732" s="12"/>
      <c r="E732" s="13">
        <v>30000</v>
      </c>
      <c r="F732" s="304">
        <f t="shared" si="11"/>
        <v>119434100</v>
      </c>
      <c r="G732" s="40" t="s">
        <v>225</v>
      </c>
    </row>
    <row r="733" spans="1:7" ht="16.5" x14ac:dyDescent="0.3">
      <c r="A733" s="38">
        <v>46140</v>
      </c>
      <c r="B733" s="35"/>
      <c r="C733" s="39" t="s">
        <v>2115</v>
      </c>
      <c r="D733" s="12"/>
      <c r="E733" s="13">
        <v>500000</v>
      </c>
      <c r="F733" s="304">
        <f t="shared" si="11"/>
        <v>118934100</v>
      </c>
      <c r="G733" s="40"/>
    </row>
    <row r="734" spans="1:7" ht="16.5" x14ac:dyDescent="0.3">
      <c r="A734" s="38">
        <v>46140</v>
      </c>
      <c r="B734" s="35"/>
      <c r="C734" s="39" t="s">
        <v>2116</v>
      </c>
      <c r="D734" s="12">
        <v>500000</v>
      </c>
      <c r="E734" s="13"/>
      <c r="F734" s="304">
        <f t="shared" ref="F734:F747" si="12">F733+D734-E734</f>
        <v>119434100</v>
      </c>
      <c r="G734" s="40"/>
    </row>
    <row r="735" spans="1:7" ht="16.5" x14ac:dyDescent="0.3">
      <c r="A735" s="38">
        <v>46140</v>
      </c>
      <c r="B735" s="35"/>
      <c r="C735" s="39" t="s">
        <v>2117</v>
      </c>
      <c r="D735" s="12"/>
      <c r="E735" s="13">
        <v>85000</v>
      </c>
      <c r="F735" s="304">
        <f t="shared" si="12"/>
        <v>119349100</v>
      </c>
      <c r="G735" s="40"/>
    </row>
    <row r="736" spans="1:7" ht="16.5" x14ac:dyDescent="0.3">
      <c r="A736" s="38">
        <v>46140</v>
      </c>
      <c r="B736" s="35"/>
      <c r="C736" s="20" t="s">
        <v>2118</v>
      </c>
      <c r="D736" s="12"/>
      <c r="E736" s="13">
        <v>300000</v>
      </c>
      <c r="F736" s="304">
        <f t="shared" si="12"/>
        <v>119049100</v>
      </c>
      <c r="G736" s="40"/>
    </row>
    <row r="737" spans="1:7" ht="16.5" x14ac:dyDescent="0.3">
      <c r="A737" s="38">
        <v>46140</v>
      </c>
      <c r="B737" s="35"/>
      <c r="C737" s="20" t="s">
        <v>2119</v>
      </c>
      <c r="D737" s="12"/>
      <c r="E737" s="13">
        <v>750000</v>
      </c>
      <c r="F737" s="304">
        <f t="shared" si="12"/>
        <v>118299100</v>
      </c>
      <c r="G737" s="40"/>
    </row>
    <row r="738" spans="1:7" ht="16.5" x14ac:dyDescent="0.3">
      <c r="A738" s="38">
        <v>46140</v>
      </c>
      <c r="B738" s="35"/>
      <c r="C738" s="169" t="s">
        <v>2124</v>
      </c>
      <c r="D738" s="17"/>
      <c r="E738" s="18">
        <v>1000000</v>
      </c>
      <c r="F738" s="304">
        <f t="shared" si="12"/>
        <v>117299100</v>
      </c>
      <c r="G738" s="40"/>
    </row>
    <row r="739" spans="1:7" ht="16.5" x14ac:dyDescent="0.3">
      <c r="A739" s="38">
        <v>46141</v>
      </c>
      <c r="B739" s="35"/>
      <c r="C739" s="39" t="s">
        <v>2121</v>
      </c>
      <c r="D739" s="12"/>
      <c r="E739" s="13">
        <v>141500</v>
      </c>
      <c r="F739" s="304">
        <f t="shared" si="12"/>
        <v>117157600</v>
      </c>
      <c r="G739" s="40"/>
    </row>
    <row r="740" spans="1:7" ht="16.5" x14ac:dyDescent="0.3">
      <c r="A740" s="38">
        <v>46141</v>
      </c>
      <c r="B740" s="35"/>
      <c r="C740" s="39" t="s">
        <v>2122</v>
      </c>
      <c r="D740" s="12">
        <v>8350000</v>
      </c>
      <c r="E740" s="13"/>
      <c r="F740" s="304">
        <f t="shared" si="12"/>
        <v>125507600</v>
      </c>
      <c r="G740" s="40"/>
    </row>
    <row r="741" spans="1:7" ht="16.5" x14ac:dyDescent="0.3">
      <c r="A741" s="38">
        <v>46141</v>
      </c>
      <c r="B741" s="35"/>
      <c r="C741" s="39" t="s">
        <v>2123</v>
      </c>
      <c r="D741" s="12"/>
      <c r="E741" s="13">
        <v>11164500</v>
      </c>
      <c r="F741" s="304">
        <f t="shared" si="12"/>
        <v>114343100</v>
      </c>
      <c r="G741" s="40"/>
    </row>
    <row r="742" spans="1:7" ht="16.5" x14ac:dyDescent="0.3">
      <c r="A742" s="38">
        <v>46141</v>
      </c>
      <c r="B742" s="35"/>
      <c r="C742" s="16" t="s">
        <v>2125</v>
      </c>
      <c r="D742" s="17"/>
      <c r="E742" s="18">
        <v>100000</v>
      </c>
      <c r="F742" s="304">
        <f t="shared" si="12"/>
        <v>114243100</v>
      </c>
      <c r="G742" s="40"/>
    </row>
    <row r="743" spans="1:7" ht="16.5" x14ac:dyDescent="0.3">
      <c r="A743" s="38">
        <v>46141</v>
      </c>
      <c r="B743" s="35"/>
      <c r="C743" s="16" t="s">
        <v>2126</v>
      </c>
      <c r="D743" s="17"/>
      <c r="E743" s="18">
        <v>133500</v>
      </c>
      <c r="F743" s="304">
        <f t="shared" si="12"/>
        <v>114109600</v>
      </c>
      <c r="G743" s="40"/>
    </row>
    <row r="744" spans="1:7" ht="16.5" x14ac:dyDescent="0.3">
      <c r="A744" s="38">
        <v>46141</v>
      </c>
      <c r="B744" s="35"/>
      <c r="C744" s="103" t="s">
        <v>2130</v>
      </c>
      <c r="D744" s="17"/>
      <c r="E744" s="18">
        <v>120000</v>
      </c>
      <c r="F744" s="304">
        <f t="shared" si="12"/>
        <v>113989600</v>
      </c>
      <c r="G744" s="40"/>
    </row>
    <row r="745" spans="1:7" ht="16.5" x14ac:dyDescent="0.3">
      <c r="A745" s="38">
        <v>46142</v>
      </c>
      <c r="B745" s="35"/>
      <c r="C745" s="39" t="s">
        <v>245</v>
      </c>
      <c r="D745" s="12"/>
      <c r="E745" s="13">
        <v>202500</v>
      </c>
      <c r="F745" s="304">
        <f t="shared" si="12"/>
        <v>113787100</v>
      </c>
      <c r="G745" s="40"/>
    </row>
    <row r="746" spans="1:7" ht="16.5" x14ac:dyDescent="0.3">
      <c r="A746" s="38">
        <v>46142</v>
      </c>
      <c r="B746" s="35"/>
      <c r="C746" s="39" t="s">
        <v>2144</v>
      </c>
      <c r="D746" s="12"/>
      <c r="E746" s="13">
        <v>11000</v>
      </c>
      <c r="F746" s="304">
        <f t="shared" si="12"/>
        <v>113776100</v>
      </c>
      <c r="G746" s="40"/>
    </row>
    <row r="747" spans="1:7" ht="16.5" x14ac:dyDescent="0.3">
      <c r="A747" s="38">
        <v>46142</v>
      </c>
      <c r="B747" s="35"/>
      <c r="C747" s="39" t="s">
        <v>1891</v>
      </c>
      <c r="D747" s="12"/>
      <c r="E747" s="13">
        <v>129400</v>
      </c>
      <c r="F747" s="304">
        <f t="shared" si="12"/>
        <v>113646700</v>
      </c>
      <c r="G747" s="40"/>
    </row>
    <row r="748" spans="1:7" ht="17.25" thickBot="1" x14ac:dyDescent="0.35">
      <c r="A748" s="38"/>
      <c r="B748" s="35"/>
      <c r="C748" s="20"/>
      <c r="D748" s="12"/>
      <c r="E748" s="12"/>
      <c r="F748" s="304"/>
      <c r="G748" s="40"/>
    </row>
    <row r="749" spans="1:7" ht="18.75" thickBot="1" x14ac:dyDescent="0.4">
      <c r="A749" s="480" t="s">
        <v>3</v>
      </c>
      <c r="B749" s="481"/>
      <c r="C749" s="482"/>
      <c r="D749" s="343">
        <f>SUM(D576:D747)</f>
        <v>312455800</v>
      </c>
      <c r="E749" s="344">
        <f>SUM(E576:E747)</f>
        <v>198809100</v>
      </c>
      <c r="F749" s="345">
        <f>D749-E749</f>
        <v>113646700</v>
      </c>
      <c r="G749" s="346"/>
    </row>
    <row r="750" spans="1:7" ht="18.75" x14ac:dyDescent="0.4">
      <c r="A750" s="347"/>
      <c r="B750" s="347"/>
      <c r="C750" s="347"/>
      <c r="D750" s="348"/>
      <c r="E750" s="349"/>
      <c r="F750" s="350"/>
      <c r="G750" s="351"/>
    </row>
    <row r="751" spans="1:7" ht="18" x14ac:dyDescent="0.35">
      <c r="A751" s="347"/>
      <c r="B751" s="347"/>
      <c r="C751" s="347"/>
      <c r="D751" s="348"/>
      <c r="E751" s="350"/>
      <c r="F751" s="350"/>
      <c r="G751" s="350"/>
    </row>
    <row r="752" spans="1:7" ht="18" x14ac:dyDescent="0.35">
      <c r="A752" s="347"/>
      <c r="B752" s="347"/>
      <c r="C752" s="347"/>
      <c r="D752" s="348"/>
      <c r="E752" s="350"/>
      <c r="F752" s="350"/>
      <c r="G752" s="350"/>
    </row>
    <row r="753" spans="1:7" ht="18" x14ac:dyDescent="0.35">
      <c r="A753" s="347"/>
      <c r="B753" s="347"/>
      <c r="C753" s="347"/>
      <c r="D753" s="348"/>
      <c r="E753" s="350"/>
      <c r="F753" s="350"/>
      <c r="G753" s="350"/>
    </row>
    <row r="754" spans="1:7" ht="18.75" thickBot="1" x14ac:dyDescent="0.4">
      <c r="A754" s="347"/>
      <c r="B754" s="347"/>
      <c r="C754" s="347"/>
      <c r="D754" s="348"/>
      <c r="E754" s="350"/>
      <c r="F754" s="350"/>
      <c r="G754" s="352"/>
    </row>
    <row r="755" spans="1:7" ht="18" x14ac:dyDescent="0.35">
      <c r="A755" s="353"/>
      <c r="B755" s="354"/>
      <c r="C755" s="355" t="s">
        <v>2145</v>
      </c>
      <c r="D755" s="356">
        <f>F749</f>
        <v>113646700</v>
      </c>
      <c r="E755" s="269"/>
      <c r="F755" s="357">
        <f>D755</f>
        <v>113646700</v>
      </c>
      <c r="G755" s="358"/>
    </row>
    <row r="756" spans="1:7" ht="16.5" x14ac:dyDescent="0.3">
      <c r="A756" s="38">
        <v>46146</v>
      </c>
      <c r="B756" s="35"/>
      <c r="C756" s="20" t="s">
        <v>2174</v>
      </c>
      <c r="D756" s="12"/>
      <c r="E756" s="13">
        <v>3726600</v>
      </c>
      <c r="F756" s="304">
        <f>F755+D756-E756</f>
        <v>109920100</v>
      </c>
      <c r="G756" s="40"/>
    </row>
    <row r="757" spans="1:7" ht="16.5" x14ac:dyDescent="0.3">
      <c r="A757" s="38">
        <v>46147</v>
      </c>
      <c r="B757" s="35"/>
      <c r="C757" s="15" t="s">
        <v>2146</v>
      </c>
      <c r="D757" s="12"/>
      <c r="E757" s="13">
        <v>570000</v>
      </c>
      <c r="F757" s="304">
        <f t="shared" ref="F757:F820" si="13">F756+D757-E757</f>
        <v>109350100</v>
      </c>
      <c r="G757" s="40"/>
    </row>
    <row r="758" spans="1:7" ht="16.5" x14ac:dyDescent="0.3">
      <c r="A758" s="38">
        <v>46147</v>
      </c>
      <c r="B758" s="35"/>
      <c r="C758" s="20" t="s">
        <v>2147</v>
      </c>
      <c r="D758" s="12"/>
      <c r="E758" s="13">
        <v>600000</v>
      </c>
      <c r="F758" s="304">
        <f t="shared" si="13"/>
        <v>108750100</v>
      </c>
      <c r="G758" s="40"/>
    </row>
    <row r="759" spans="1:7" ht="16.5" x14ac:dyDescent="0.3">
      <c r="A759" s="38">
        <v>46147</v>
      </c>
      <c r="B759" s="35"/>
      <c r="C759" s="39" t="s">
        <v>2148</v>
      </c>
      <c r="D759" s="12"/>
      <c r="E759" s="13">
        <v>130000</v>
      </c>
      <c r="F759" s="304">
        <f t="shared" si="13"/>
        <v>108620100</v>
      </c>
      <c r="G759" s="40"/>
    </row>
    <row r="760" spans="1:7" ht="16.5" x14ac:dyDescent="0.3">
      <c r="A760" s="38">
        <v>46147</v>
      </c>
      <c r="B760" s="35"/>
      <c r="C760" s="39" t="s">
        <v>2204</v>
      </c>
      <c r="D760" s="12"/>
      <c r="E760" s="13">
        <v>1000000</v>
      </c>
      <c r="F760" s="304">
        <f t="shared" si="13"/>
        <v>107620100</v>
      </c>
      <c r="G760" s="40"/>
    </row>
    <row r="761" spans="1:7" ht="16.5" x14ac:dyDescent="0.3">
      <c r="A761" s="38">
        <v>46147</v>
      </c>
      <c r="B761" s="35"/>
      <c r="C761" s="16" t="s">
        <v>2149</v>
      </c>
      <c r="D761" s="17"/>
      <c r="E761" s="18">
        <v>1500000</v>
      </c>
      <c r="F761" s="304">
        <f t="shared" si="13"/>
        <v>106120100</v>
      </c>
      <c r="G761" s="40"/>
    </row>
    <row r="762" spans="1:7" ht="16.5" x14ac:dyDescent="0.3">
      <c r="A762" s="38">
        <v>46147</v>
      </c>
      <c r="B762" s="35"/>
      <c r="C762" s="39" t="s">
        <v>2150</v>
      </c>
      <c r="D762" s="12"/>
      <c r="E762" s="13">
        <v>502500</v>
      </c>
      <c r="F762" s="304">
        <f t="shared" si="13"/>
        <v>105617600</v>
      </c>
      <c r="G762" s="40"/>
    </row>
    <row r="763" spans="1:7" ht="16.5" x14ac:dyDescent="0.3">
      <c r="A763" s="38">
        <v>46147</v>
      </c>
      <c r="B763" s="35"/>
      <c r="C763" s="39" t="s">
        <v>2151</v>
      </c>
      <c r="D763" s="12"/>
      <c r="E763" s="13">
        <v>97700</v>
      </c>
      <c r="F763" s="304">
        <f t="shared" si="13"/>
        <v>105519900</v>
      </c>
      <c r="G763" s="40"/>
    </row>
    <row r="764" spans="1:7" ht="16.5" x14ac:dyDescent="0.3">
      <c r="A764" s="38">
        <v>46147</v>
      </c>
      <c r="B764" s="35"/>
      <c r="C764" s="39" t="s">
        <v>2152</v>
      </c>
      <c r="D764" s="12"/>
      <c r="E764" s="13">
        <v>95000</v>
      </c>
      <c r="F764" s="304">
        <f t="shared" si="13"/>
        <v>105424900</v>
      </c>
      <c r="G764" s="40"/>
    </row>
    <row r="765" spans="1:7" ht="16.5" x14ac:dyDescent="0.3">
      <c r="A765" s="38">
        <v>46147</v>
      </c>
      <c r="B765" s="35"/>
      <c r="C765" s="39" t="s">
        <v>2153</v>
      </c>
      <c r="D765" s="12"/>
      <c r="E765" s="13">
        <v>45000</v>
      </c>
      <c r="F765" s="304">
        <f t="shared" si="13"/>
        <v>105379900</v>
      </c>
      <c r="G765" s="40"/>
    </row>
    <row r="766" spans="1:7" ht="16.5" x14ac:dyDescent="0.3">
      <c r="A766" s="38">
        <v>46148</v>
      </c>
      <c r="B766" s="35"/>
      <c r="C766" s="20" t="s">
        <v>239</v>
      </c>
      <c r="D766" s="12"/>
      <c r="E766" s="12">
        <v>1500000</v>
      </c>
      <c r="F766" s="304">
        <f t="shared" si="13"/>
        <v>103879900</v>
      </c>
      <c r="G766" s="40"/>
    </row>
    <row r="767" spans="1:7" ht="16.5" x14ac:dyDescent="0.3">
      <c r="A767" s="38">
        <v>46148</v>
      </c>
      <c r="B767" s="35"/>
      <c r="C767" s="392" t="s">
        <v>2164</v>
      </c>
      <c r="D767" s="314"/>
      <c r="E767" s="315">
        <v>485000</v>
      </c>
      <c r="F767" s="304">
        <f t="shared" si="13"/>
        <v>103394900</v>
      </c>
      <c r="G767" s="40"/>
    </row>
    <row r="768" spans="1:7" ht="16.5" x14ac:dyDescent="0.3">
      <c r="A768" s="38">
        <v>46148</v>
      </c>
      <c r="B768" s="35"/>
      <c r="C768" s="39" t="s">
        <v>2156</v>
      </c>
      <c r="D768" s="12"/>
      <c r="E768" s="13">
        <v>30000</v>
      </c>
      <c r="F768" s="304">
        <f t="shared" si="13"/>
        <v>103364900</v>
      </c>
      <c r="G768" s="40" t="s">
        <v>543</v>
      </c>
    </row>
    <row r="769" spans="1:7" ht="16.5" x14ac:dyDescent="0.3">
      <c r="A769" s="38">
        <v>46148</v>
      </c>
      <c r="B769" s="35"/>
      <c r="C769" s="306" t="s">
        <v>2157</v>
      </c>
      <c r="D769" s="307"/>
      <c r="E769" s="308">
        <v>20000</v>
      </c>
      <c r="F769" s="304">
        <f t="shared" si="13"/>
        <v>103344900</v>
      </c>
      <c r="G769" s="40" t="s">
        <v>543</v>
      </c>
    </row>
    <row r="770" spans="1:7" ht="16.5" x14ac:dyDescent="0.3">
      <c r="A770" s="38">
        <v>46148</v>
      </c>
      <c r="B770" s="35"/>
      <c r="C770" s="306" t="s">
        <v>2158</v>
      </c>
      <c r="D770" s="307"/>
      <c r="E770" s="308">
        <v>120000</v>
      </c>
      <c r="F770" s="304">
        <f t="shared" si="13"/>
        <v>103224900</v>
      </c>
      <c r="G770" s="40" t="s">
        <v>438</v>
      </c>
    </row>
    <row r="771" spans="1:7" ht="16.5" x14ac:dyDescent="0.3">
      <c r="A771" s="38">
        <v>46148</v>
      </c>
      <c r="B771" s="35"/>
      <c r="C771" s="306" t="s">
        <v>2159</v>
      </c>
      <c r="D771" s="307"/>
      <c r="E771" s="308">
        <v>120000</v>
      </c>
      <c r="F771" s="304">
        <f t="shared" si="13"/>
        <v>103104900</v>
      </c>
      <c r="G771" s="40" t="s">
        <v>438</v>
      </c>
    </row>
    <row r="772" spans="1:7" ht="16.5" x14ac:dyDescent="0.3">
      <c r="A772" s="38">
        <v>46148</v>
      </c>
      <c r="B772" s="35"/>
      <c r="C772" s="20" t="s">
        <v>1966</v>
      </c>
      <c r="D772" s="12"/>
      <c r="E772" s="13">
        <v>497100</v>
      </c>
      <c r="F772" s="304">
        <f t="shared" si="13"/>
        <v>102607800</v>
      </c>
      <c r="G772" s="40" t="s">
        <v>526</v>
      </c>
    </row>
    <row r="773" spans="1:7" ht="16.5" x14ac:dyDescent="0.3">
      <c r="A773" s="38">
        <v>46148</v>
      </c>
      <c r="B773" s="35"/>
      <c r="C773" s="39" t="s">
        <v>766</v>
      </c>
      <c r="D773" s="12">
        <v>200000</v>
      </c>
      <c r="E773" s="13"/>
      <c r="F773" s="304">
        <f t="shared" si="13"/>
        <v>102807800</v>
      </c>
      <c r="G773" s="40"/>
    </row>
    <row r="774" spans="1:7" ht="66" x14ac:dyDescent="0.3">
      <c r="A774" s="38">
        <v>46148</v>
      </c>
      <c r="B774" s="35"/>
      <c r="C774" s="452" t="s">
        <v>2163</v>
      </c>
      <c r="D774" s="12"/>
      <c r="E774" s="13">
        <v>286000</v>
      </c>
      <c r="F774" s="304">
        <f t="shared" si="13"/>
        <v>102521800</v>
      </c>
      <c r="G774" s="263" t="s">
        <v>2203</v>
      </c>
    </row>
    <row r="775" spans="1:7" ht="16.5" x14ac:dyDescent="0.3">
      <c r="A775" s="38">
        <v>46149</v>
      </c>
      <c r="B775" s="35"/>
      <c r="C775" s="306" t="s">
        <v>2160</v>
      </c>
      <c r="D775" s="307"/>
      <c r="E775" s="308">
        <v>400000</v>
      </c>
      <c r="F775" s="304">
        <f t="shared" si="13"/>
        <v>102121800</v>
      </c>
      <c r="G775" s="40"/>
    </row>
    <row r="776" spans="1:7" ht="16.5" x14ac:dyDescent="0.3">
      <c r="A776" s="38">
        <v>46149</v>
      </c>
      <c r="B776" s="35"/>
      <c r="C776" s="306" t="s">
        <v>2161</v>
      </c>
      <c r="D776" s="307"/>
      <c r="E776" s="308">
        <v>600000</v>
      </c>
      <c r="F776" s="304">
        <f t="shared" si="13"/>
        <v>101521800</v>
      </c>
      <c r="G776" s="40"/>
    </row>
    <row r="777" spans="1:7" ht="16.5" x14ac:dyDescent="0.3">
      <c r="A777" s="38">
        <v>46149</v>
      </c>
      <c r="B777" s="35"/>
      <c r="C777" s="306" t="s">
        <v>2162</v>
      </c>
      <c r="D777" s="307"/>
      <c r="E777" s="308">
        <v>600000</v>
      </c>
      <c r="F777" s="304">
        <f t="shared" si="13"/>
        <v>100921800</v>
      </c>
      <c r="G777" s="40"/>
    </row>
    <row r="778" spans="1:7" ht="16.5" x14ac:dyDescent="0.3">
      <c r="A778" s="38">
        <v>46149</v>
      </c>
      <c r="B778" s="35"/>
      <c r="C778" s="39" t="s">
        <v>2175</v>
      </c>
      <c r="D778" s="12"/>
      <c r="E778" s="13">
        <v>165000</v>
      </c>
      <c r="F778" s="304">
        <f t="shared" si="13"/>
        <v>100756800</v>
      </c>
      <c r="G778" s="40" t="s">
        <v>853</v>
      </c>
    </row>
    <row r="779" spans="1:7" ht="16.5" x14ac:dyDescent="0.3">
      <c r="A779" s="38">
        <v>46149</v>
      </c>
      <c r="B779" s="35"/>
      <c r="C779" s="306" t="s">
        <v>2176</v>
      </c>
      <c r="D779" s="307"/>
      <c r="E779" s="308">
        <v>20000</v>
      </c>
      <c r="F779" s="304">
        <f t="shared" si="13"/>
        <v>100736800</v>
      </c>
      <c r="G779" s="40" t="s">
        <v>543</v>
      </c>
    </row>
    <row r="780" spans="1:7" ht="16.5" x14ac:dyDescent="0.3">
      <c r="A780" s="38">
        <v>46149</v>
      </c>
      <c r="B780" s="35"/>
      <c r="C780" s="39" t="s">
        <v>2</v>
      </c>
      <c r="D780" s="12">
        <v>8570100</v>
      </c>
      <c r="E780" s="13"/>
      <c r="F780" s="304">
        <f t="shared" si="13"/>
        <v>109306900</v>
      </c>
      <c r="G780" s="40"/>
    </row>
    <row r="781" spans="1:7" ht="33" x14ac:dyDescent="0.3">
      <c r="A781" s="38">
        <v>46149</v>
      </c>
      <c r="B781" s="35"/>
      <c r="C781" s="108" t="s">
        <v>2177</v>
      </c>
      <c r="D781" s="12"/>
      <c r="E781" s="13">
        <v>8570100</v>
      </c>
      <c r="F781" s="304">
        <f t="shared" si="13"/>
        <v>100736800</v>
      </c>
      <c r="G781" s="40"/>
    </row>
    <row r="782" spans="1:7" ht="16.5" x14ac:dyDescent="0.3">
      <c r="A782" s="38">
        <v>46149</v>
      </c>
      <c r="B782" s="35"/>
      <c r="C782" s="39" t="s">
        <v>203</v>
      </c>
      <c r="D782" s="12">
        <v>1000000</v>
      </c>
      <c r="E782" s="13"/>
      <c r="F782" s="304">
        <f t="shared" si="13"/>
        <v>101736800</v>
      </c>
      <c r="G782" s="40"/>
    </row>
    <row r="783" spans="1:7" ht="16.5" x14ac:dyDescent="0.3">
      <c r="A783" s="38">
        <v>46149</v>
      </c>
      <c r="B783" s="35"/>
      <c r="C783" s="39" t="s">
        <v>2179</v>
      </c>
      <c r="D783" s="12"/>
      <c r="E783" s="13">
        <v>553000</v>
      </c>
      <c r="F783" s="304">
        <f t="shared" si="13"/>
        <v>101183800</v>
      </c>
      <c r="G783" s="40" t="s">
        <v>2420</v>
      </c>
    </row>
    <row r="784" spans="1:7" ht="16.5" x14ac:dyDescent="0.3">
      <c r="A784" s="38">
        <v>46149</v>
      </c>
      <c r="B784" s="35"/>
      <c r="C784" s="39" t="s">
        <v>2178</v>
      </c>
      <c r="D784" s="12"/>
      <c r="E784" s="13">
        <v>350000</v>
      </c>
      <c r="F784" s="304">
        <f t="shared" si="13"/>
        <v>100833800</v>
      </c>
      <c r="G784" s="40"/>
    </row>
    <row r="785" spans="1:7" ht="16.5" x14ac:dyDescent="0.3">
      <c r="A785" s="38">
        <v>46149</v>
      </c>
      <c r="B785" s="35"/>
      <c r="C785" s="306" t="s">
        <v>2180</v>
      </c>
      <c r="D785" s="307"/>
      <c r="E785" s="308">
        <v>120000</v>
      </c>
      <c r="F785" s="304">
        <f t="shared" si="13"/>
        <v>100713800</v>
      </c>
      <c r="G785" s="40" t="s">
        <v>2420</v>
      </c>
    </row>
    <row r="786" spans="1:7" ht="16.5" x14ac:dyDescent="0.3">
      <c r="A786" s="38">
        <v>46149</v>
      </c>
      <c r="B786" s="35"/>
      <c r="C786" s="306" t="s">
        <v>286</v>
      </c>
      <c r="D786" s="307"/>
      <c r="E786" s="308">
        <v>60000</v>
      </c>
      <c r="F786" s="304">
        <f t="shared" si="13"/>
        <v>100653800</v>
      </c>
      <c r="G786" s="40"/>
    </row>
    <row r="787" spans="1:7" ht="16.5" x14ac:dyDescent="0.3">
      <c r="A787" s="38">
        <v>46149</v>
      </c>
      <c r="B787" s="35"/>
      <c r="C787" s="306" t="s">
        <v>2181</v>
      </c>
      <c r="D787" s="307"/>
      <c r="E787" s="308">
        <v>60000</v>
      </c>
      <c r="F787" s="304">
        <f t="shared" si="13"/>
        <v>100593800</v>
      </c>
      <c r="G787" s="40"/>
    </row>
    <row r="788" spans="1:7" ht="16.5" x14ac:dyDescent="0.3">
      <c r="A788" s="38">
        <v>46149</v>
      </c>
      <c r="B788" s="35"/>
      <c r="C788" s="306" t="s">
        <v>2182</v>
      </c>
      <c r="D788" s="307"/>
      <c r="E788" s="308">
        <v>60000</v>
      </c>
      <c r="F788" s="304">
        <f t="shared" si="13"/>
        <v>100533800</v>
      </c>
      <c r="G788" s="40"/>
    </row>
    <row r="789" spans="1:7" ht="16.5" x14ac:dyDescent="0.3">
      <c r="A789" s="38">
        <v>46149</v>
      </c>
      <c r="B789" s="35"/>
      <c r="C789" s="306" t="s">
        <v>2183</v>
      </c>
      <c r="D789" s="307"/>
      <c r="E789" s="308">
        <v>60000</v>
      </c>
      <c r="F789" s="304">
        <f t="shared" si="13"/>
        <v>100473800</v>
      </c>
      <c r="G789" s="40"/>
    </row>
    <row r="790" spans="1:7" ht="16.5" x14ac:dyDescent="0.3">
      <c r="A790" s="38">
        <v>46149</v>
      </c>
      <c r="B790" s="35"/>
      <c r="C790" s="39" t="s">
        <v>2184</v>
      </c>
      <c r="D790" s="12">
        <v>5100000</v>
      </c>
      <c r="E790" s="13"/>
      <c r="F790" s="304">
        <f t="shared" si="13"/>
        <v>105573800</v>
      </c>
      <c r="G790" s="40"/>
    </row>
    <row r="791" spans="1:7" ht="16.5" x14ac:dyDescent="0.3">
      <c r="A791" s="38">
        <v>46149</v>
      </c>
      <c r="B791" s="35"/>
      <c r="C791" s="39" t="s">
        <v>2185</v>
      </c>
      <c r="D791" s="12"/>
      <c r="E791" s="13">
        <v>5090300</v>
      </c>
      <c r="F791" s="304">
        <f t="shared" si="13"/>
        <v>100483500</v>
      </c>
      <c r="G791" s="40" t="s">
        <v>453</v>
      </c>
    </row>
    <row r="792" spans="1:7" ht="16.5" x14ac:dyDescent="0.3">
      <c r="A792" s="38">
        <v>46149</v>
      </c>
      <c r="B792" s="35"/>
      <c r="C792" s="39" t="s">
        <v>2150</v>
      </c>
      <c r="D792" s="12"/>
      <c r="E792" s="13">
        <v>1000000</v>
      </c>
      <c r="F792" s="304">
        <f t="shared" si="13"/>
        <v>99483500</v>
      </c>
      <c r="G792" s="40"/>
    </row>
    <row r="793" spans="1:7" ht="16.5" x14ac:dyDescent="0.3">
      <c r="A793" s="38">
        <v>46149</v>
      </c>
      <c r="B793" s="35"/>
      <c r="C793" s="20" t="s">
        <v>2196</v>
      </c>
      <c r="D793" s="12"/>
      <c r="E793" s="13">
        <v>500000</v>
      </c>
      <c r="F793" s="304">
        <f t="shared" si="13"/>
        <v>98983500</v>
      </c>
      <c r="G793" s="40"/>
    </row>
    <row r="794" spans="1:7" ht="16.5" x14ac:dyDescent="0.3">
      <c r="A794" s="38">
        <v>46150</v>
      </c>
      <c r="B794" s="35"/>
      <c r="C794" s="39" t="s">
        <v>2197</v>
      </c>
      <c r="D794" s="12"/>
      <c r="E794" s="13">
        <v>19949300</v>
      </c>
      <c r="F794" s="304">
        <f t="shared" si="13"/>
        <v>79034200</v>
      </c>
      <c r="G794" s="40"/>
    </row>
    <row r="795" spans="1:7" ht="16.5" x14ac:dyDescent="0.3">
      <c r="A795" s="38">
        <v>46150</v>
      </c>
      <c r="B795" s="35"/>
      <c r="C795" s="39" t="s">
        <v>2198</v>
      </c>
      <c r="D795" s="12"/>
      <c r="E795" s="13">
        <v>1330900</v>
      </c>
      <c r="F795" s="304">
        <f t="shared" si="13"/>
        <v>77703300</v>
      </c>
      <c r="G795" s="40"/>
    </row>
    <row r="796" spans="1:7" ht="16.5" x14ac:dyDescent="0.3">
      <c r="A796" s="38">
        <v>46150</v>
      </c>
      <c r="B796" s="35"/>
      <c r="C796" s="16" t="s">
        <v>2199</v>
      </c>
      <c r="D796" s="17"/>
      <c r="E796" s="18">
        <v>500000</v>
      </c>
      <c r="F796" s="304">
        <f t="shared" si="13"/>
        <v>77203300</v>
      </c>
      <c r="G796" s="40"/>
    </row>
    <row r="797" spans="1:7" ht="16.5" x14ac:dyDescent="0.3">
      <c r="A797" s="38">
        <v>46150</v>
      </c>
      <c r="B797" s="35"/>
      <c r="C797" s="16" t="s">
        <v>2200</v>
      </c>
      <c r="D797" s="17"/>
      <c r="E797" s="18">
        <v>5000000</v>
      </c>
      <c r="F797" s="304">
        <f t="shared" si="13"/>
        <v>72203300</v>
      </c>
      <c r="G797" s="40"/>
    </row>
    <row r="798" spans="1:7" ht="16.5" x14ac:dyDescent="0.3">
      <c r="A798" s="38">
        <v>46150</v>
      </c>
      <c r="B798" s="35"/>
      <c r="C798" s="39" t="s">
        <v>2201</v>
      </c>
      <c r="D798" s="12"/>
      <c r="E798" s="13">
        <v>300000</v>
      </c>
      <c r="F798" s="304">
        <f t="shared" si="13"/>
        <v>71903300</v>
      </c>
      <c r="G798" s="40"/>
    </row>
    <row r="799" spans="1:7" ht="16.5" x14ac:dyDescent="0.3">
      <c r="A799" s="38">
        <v>46150</v>
      </c>
      <c r="B799" s="35"/>
      <c r="C799" s="39" t="s">
        <v>245</v>
      </c>
      <c r="D799" s="12"/>
      <c r="E799" s="13">
        <v>247500</v>
      </c>
      <c r="F799" s="304">
        <f t="shared" si="13"/>
        <v>71655800</v>
      </c>
      <c r="G799" s="40"/>
    </row>
    <row r="800" spans="1:7" ht="16.5" x14ac:dyDescent="0.3">
      <c r="A800" s="38">
        <v>46153</v>
      </c>
      <c r="B800" s="35"/>
      <c r="C800" s="15" t="s">
        <v>2421</v>
      </c>
      <c r="D800" s="12"/>
      <c r="E800" s="13">
        <v>950000</v>
      </c>
      <c r="F800" s="304">
        <f t="shared" si="13"/>
        <v>70705800</v>
      </c>
      <c r="G800" s="40"/>
    </row>
    <row r="801" spans="1:7" ht="16.5" x14ac:dyDescent="0.3">
      <c r="A801" s="38">
        <v>46153</v>
      </c>
      <c r="B801" s="35"/>
      <c r="C801" s="20" t="s">
        <v>2422</v>
      </c>
      <c r="D801" s="12"/>
      <c r="E801" s="13">
        <v>750000</v>
      </c>
      <c r="F801" s="304">
        <f t="shared" si="13"/>
        <v>69955800</v>
      </c>
      <c r="G801" s="40"/>
    </row>
    <row r="802" spans="1:7" ht="16.5" x14ac:dyDescent="0.3">
      <c r="A802" s="38">
        <v>46153</v>
      </c>
      <c r="B802" s="35"/>
      <c r="C802" s="16" t="s">
        <v>2423</v>
      </c>
      <c r="D802" s="17"/>
      <c r="E802" s="18">
        <v>3000000</v>
      </c>
      <c r="F802" s="304">
        <f t="shared" si="13"/>
        <v>66955800</v>
      </c>
      <c r="G802" s="40"/>
    </row>
    <row r="803" spans="1:7" ht="16.5" x14ac:dyDescent="0.3">
      <c r="A803" s="38">
        <v>46153</v>
      </c>
      <c r="B803" s="35"/>
      <c r="C803" s="306" t="s">
        <v>2424</v>
      </c>
      <c r="D803" s="307"/>
      <c r="E803" s="308">
        <v>400000</v>
      </c>
      <c r="F803" s="304">
        <f t="shared" si="13"/>
        <v>66555800</v>
      </c>
      <c r="G803" s="40"/>
    </row>
    <row r="804" spans="1:7" ht="16.5" x14ac:dyDescent="0.3">
      <c r="A804" s="38">
        <v>46153</v>
      </c>
      <c r="B804" s="35"/>
      <c r="C804" s="306" t="s">
        <v>2425</v>
      </c>
      <c r="D804" s="307"/>
      <c r="E804" s="308">
        <v>400000</v>
      </c>
      <c r="F804" s="304">
        <f t="shared" si="13"/>
        <v>66155800</v>
      </c>
      <c r="G804" s="40"/>
    </row>
    <row r="805" spans="1:7" ht="16.5" x14ac:dyDescent="0.3">
      <c r="A805" s="38">
        <v>46153</v>
      </c>
      <c r="B805" s="35"/>
      <c r="C805" s="306" t="s">
        <v>2426</v>
      </c>
      <c r="D805" s="307"/>
      <c r="E805" s="308">
        <v>150000</v>
      </c>
      <c r="F805" s="304">
        <f t="shared" si="13"/>
        <v>66005800</v>
      </c>
      <c r="G805" s="40"/>
    </row>
    <row r="806" spans="1:7" ht="16.5" x14ac:dyDescent="0.3">
      <c r="A806" s="38">
        <v>46153</v>
      </c>
      <c r="B806" s="35"/>
      <c r="C806" s="39" t="s">
        <v>2427</v>
      </c>
      <c r="D806" s="12"/>
      <c r="E806" s="13">
        <v>194800</v>
      </c>
      <c r="F806" s="304">
        <f t="shared" si="13"/>
        <v>65811000</v>
      </c>
      <c r="G806" s="40"/>
    </row>
    <row r="807" spans="1:7" ht="16.5" x14ac:dyDescent="0.3">
      <c r="A807" s="38">
        <v>46154</v>
      </c>
      <c r="B807" s="35"/>
      <c r="C807" s="20" t="s">
        <v>1966</v>
      </c>
      <c r="D807" s="12"/>
      <c r="E807" s="13">
        <v>1289400</v>
      </c>
      <c r="F807" s="304">
        <f t="shared" si="13"/>
        <v>64521600</v>
      </c>
      <c r="G807" s="40" t="s">
        <v>2432</v>
      </c>
    </row>
    <row r="808" spans="1:7" ht="16.5" x14ac:dyDescent="0.3">
      <c r="A808" s="38">
        <v>46154</v>
      </c>
      <c r="B808" s="35"/>
      <c r="C808" s="39" t="s">
        <v>2433</v>
      </c>
      <c r="D808" s="12"/>
      <c r="E808" s="13">
        <v>160000</v>
      </c>
      <c r="F808" s="304">
        <f t="shared" si="13"/>
        <v>64361600</v>
      </c>
      <c r="G808" s="40"/>
    </row>
    <row r="809" spans="1:7" ht="16.5" x14ac:dyDescent="0.3">
      <c r="A809" s="38">
        <v>46154</v>
      </c>
      <c r="B809" s="35"/>
      <c r="C809" s="39" t="s">
        <v>1577</v>
      </c>
      <c r="D809" s="12">
        <v>2629000</v>
      </c>
      <c r="E809" s="13"/>
      <c r="F809" s="304">
        <f t="shared" si="13"/>
        <v>66990600</v>
      </c>
      <c r="G809" s="40"/>
    </row>
    <row r="810" spans="1:7" ht="16.5" x14ac:dyDescent="0.3">
      <c r="A810" s="38">
        <v>46154</v>
      </c>
      <c r="B810" s="35"/>
      <c r="C810" s="39" t="s">
        <v>2434</v>
      </c>
      <c r="D810" s="12"/>
      <c r="E810" s="13">
        <v>2629000</v>
      </c>
      <c r="F810" s="304">
        <f t="shared" si="13"/>
        <v>64361600</v>
      </c>
      <c r="G810" s="40"/>
    </row>
    <row r="811" spans="1:7" ht="16.5" x14ac:dyDescent="0.3">
      <c r="A811" s="38">
        <v>46154</v>
      </c>
      <c r="B811" s="35"/>
      <c r="C811" s="39" t="s">
        <v>203</v>
      </c>
      <c r="D811" s="12">
        <v>500000</v>
      </c>
      <c r="E811" s="13"/>
      <c r="F811" s="304">
        <f t="shared" si="13"/>
        <v>64861600</v>
      </c>
      <c r="G811" s="40"/>
    </row>
    <row r="812" spans="1:7" ht="16.5" x14ac:dyDescent="0.3">
      <c r="A812" s="38">
        <v>46154</v>
      </c>
      <c r="B812" s="35"/>
      <c r="C812" s="39" t="s">
        <v>2498</v>
      </c>
      <c r="D812" s="12"/>
      <c r="E812" s="13">
        <v>529000</v>
      </c>
      <c r="F812" s="304">
        <f t="shared" si="13"/>
        <v>64332600</v>
      </c>
      <c r="G812" s="40"/>
    </row>
    <row r="813" spans="1:7" ht="16.5" x14ac:dyDescent="0.3">
      <c r="A813" s="38">
        <v>46154</v>
      </c>
      <c r="B813" s="35"/>
      <c r="C813" s="39" t="s">
        <v>2435</v>
      </c>
      <c r="D813" s="12"/>
      <c r="E813" s="13">
        <v>165000</v>
      </c>
      <c r="F813" s="304">
        <f t="shared" si="13"/>
        <v>64167600</v>
      </c>
      <c r="G813" s="40"/>
    </row>
    <row r="814" spans="1:7" ht="16.5" x14ac:dyDescent="0.3">
      <c r="A814" s="38">
        <v>46154</v>
      </c>
      <c r="B814" s="35"/>
      <c r="C814" s="39" t="s">
        <v>2499</v>
      </c>
      <c r="D814" s="12"/>
      <c r="E814" s="13">
        <v>424900</v>
      </c>
      <c r="F814" s="304">
        <f t="shared" si="13"/>
        <v>63742700</v>
      </c>
      <c r="G814" s="40"/>
    </row>
    <row r="815" spans="1:7" ht="16.5" x14ac:dyDescent="0.3">
      <c r="A815" s="38">
        <v>46155</v>
      </c>
      <c r="B815" s="35"/>
      <c r="C815" s="39" t="s">
        <v>525</v>
      </c>
      <c r="D815" s="12">
        <v>100000</v>
      </c>
      <c r="E815" s="13"/>
      <c r="F815" s="304">
        <f t="shared" si="13"/>
        <v>63842700</v>
      </c>
      <c r="G815" s="40"/>
    </row>
    <row r="816" spans="1:7" ht="16.5" x14ac:dyDescent="0.3">
      <c r="A816" s="38">
        <v>46155</v>
      </c>
      <c r="B816" s="35"/>
      <c r="C816" s="39" t="s">
        <v>2500</v>
      </c>
      <c r="D816" s="12"/>
      <c r="E816" s="13">
        <v>91900</v>
      </c>
      <c r="F816" s="304">
        <f t="shared" si="13"/>
        <v>63750800</v>
      </c>
      <c r="G816" s="40"/>
    </row>
    <row r="817" spans="1:7" ht="16.5" x14ac:dyDescent="0.3">
      <c r="A817" s="38">
        <v>46155</v>
      </c>
      <c r="B817" s="35"/>
      <c r="C817" s="16" t="s">
        <v>2501</v>
      </c>
      <c r="D817" s="17"/>
      <c r="E817" s="18">
        <v>200000</v>
      </c>
      <c r="F817" s="304">
        <f t="shared" si="13"/>
        <v>63550800</v>
      </c>
      <c r="G817" s="40"/>
    </row>
    <row r="818" spans="1:7" ht="16.5" x14ac:dyDescent="0.3">
      <c r="A818" s="38">
        <v>46155</v>
      </c>
      <c r="B818" s="35"/>
      <c r="C818" s="16" t="s">
        <v>2502</v>
      </c>
      <c r="D818" s="17"/>
      <c r="E818" s="18">
        <v>700000</v>
      </c>
      <c r="F818" s="304">
        <f t="shared" si="13"/>
        <v>62850800</v>
      </c>
      <c r="G818" s="40"/>
    </row>
    <row r="819" spans="1:7" ht="16.5" x14ac:dyDescent="0.3">
      <c r="A819" s="38">
        <v>46155</v>
      </c>
      <c r="B819" s="35"/>
      <c r="C819" s="16" t="s">
        <v>2503</v>
      </c>
      <c r="D819" s="17"/>
      <c r="E819" s="18">
        <v>5000000</v>
      </c>
      <c r="F819" s="304">
        <f t="shared" si="13"/>
        <v>57850800</v>
      </c>
      <c r="G819" s="40"/>
    </row>
    <row r="820" spans="1:7" ht="16.5" x14ac:dyDescent="0.3">
      <c r="A820" s="38">
        <v>46155</v>
      </c>
      <c r="B820" s="35"/>
      <c r="C820" s="16" t="s">
        <v>2200</v>
      </c>
      <c r="D820" s="17"/>
      <c r="E820" s="18">
        <v>2000000</v>
      </c>
      <c r="F820" s="304">
        <f t="shared" si="13"/>
        <v>55850800</v>
      </c>
      <c r="G820" s="40"/>
    </row>
    <row r="821" spans="1:7" ht="16.5" x14ac:dyDescent="0.3">
      <c r="A821" s="38">
        <v>46155</v>
      </c>
      <c r="B821" s="35"/>
      <c r="C821" s="24" t="s">
        <v>1258</v>
      </c>
      <c r="D821" s="12"/>
      <c r="E821" s="13">
        <v>515000</v>
      </c>
      <c r="F821" s="304">
        <f t="shared" ref="F821:F884" si="14">F820+D821-E821</f>
        <v>55335800</v>
      </c>
      <c r="G821" s="40"/>
    </row>
    <row r="822" spans="1:7" ht="16.5" x14ac:dyDescent="0.3">
      <c r="A822" s="38">
        <v>46155</v>
      </c>
      <c r="B822" s="35"/>
      <c r="C822" s="39" t="s">
        <v>245</v>
      </c>
      <c r="D822" s="12"/>
      <c r="E822" s="13">
        <v>225000</v>
      </c>
      <c r="F822" s="304">
        <f t="shared" si="14"/>
        <v>55110800</v>
      </c>
      <c r="G822" s="40"/>
    </row>
    <row r="823" spans="1:7" ht="16.5" x14ac:dyDescent="0.3">
      <c r="A823" s="38">
        <v>46155</v>
      </c>
      <c r="B823" s="35"/>
      <c r="C823" s="39" t="s">
        <v>851</v>
      </c>
      <c r="D823" s="12"/>
      <c r="E823" s="13">
        <v>600000</v>
      </c>
      <c r="F823" s="304">
        <f t="shared" si="14"/>
        <v>54510800</v>
      </c>
      <c r="G823" s="40"/>
    </row>
    <row r="824" spans="1:7" ht="16.5" x14ac:dyDescent="0.3">
      <c r="A824" s="38">
        <v>46155</v>
      </c>
      <c r="B824" s="35"/>
      <c r="C824" s="316" t="s">
        <v>2504</v>
      </c>
      <c r="D824" s="12"/>
      <c r="E824" s="13">
        <v>4479300</v>
      </c>
      <c r="F824" s="304">
        <f t="shared" si="14"/>
        <v>50031500</v>
      </c>
      <c r="G824" s="40"/>
    </row>
    <row r="825" spans="1:7" ht="16.5" x14ac:dyDescent="0.3">
      <c r="A825" s="38">
        <v>46155</v>
      </c>
      <c r="B825" s="35"/>
      <c r="C825" s="316" t="s">
        <v>2505</v>
      </c>
      <c r="D825" s="12"/>
      <c r="E825" s="13">
        <v>713200</v>
      </c>
      <c r="F825" s="304">
        <f t="shared" si="14"/>
        <v>49318300</v>
      </c>
      <c r="G825" s="40"/>
    </row>
    <row r="826" spans="1:7" ht="16.5" x14ac:dyDescent="0.3">
      <c r="A826" s="38">
        <v>46155</v>
      </c>
      <c r="B826" s="35"/>
      <c r="C826" s="39" t="s">
        <v>220</v>
      </c>
      <c r="D826" s="12">
        <v>14319800</v>
      </c>
      <c r="E826" s="13"/>
      <c r="F826" s="304">
        <f t="shared" si="14"/>
        <v>63638100</v>
      </c>
      <c r="G826" s="40"/>
    </row>
    <row r="827" spans="1:7" ht="16.5" x14ac:dyDescent="0.3">
      <c r="A827" s="38">
        <v>46155</v>
      </c>
      <c r="B827" s="35"/>
      <c r="C827" s="39" t="s">
        <v>2508</v>
      </c>
      <c r="D827" s="12"/>
      <c r="E827" s="13">
        <v>12759800</v>
      </c>
      <c r="F827" s="304">
        <f t="shared" si="14"/>
        <v>50878300</v>
      </c>
      <c r="G827" s="40" t="s">
        <v>881</v>
      </c>
    </row>
    <row r="828" spans="1:7" ht="16.5" x14ac:dyDescent="0.3">
      <c r="A828" s="38">
        <v>46155</v>
      </c>
      <c r="B828" s="35"/>
      <c r="C828" s="306" t="s">
        <v>2509</v>
      </c>
      <c r="D828" s="307"/>
      <c r="E828" s="308">
        <v>1560000</v>
      </c>
      <c r="F828" s="304">
        <f t="shared" si="14"/>
        <v>49318300</v>
      </c>
      <c r="G828" s="40" t="s">
        <v>881</v>
      </c>
    </row>
    <row r="829" spans="1:7" ht="16.5" x14ac:dyDescent="0.3">
      <c r="A829" s="38">
        <v>46157</v>
      </c>
      <c r="B829" s="35"/>
      <c r="C829" s="16" t="s">
        <v>2512</v>
      </c>
      <c r="D829" s="17"/>
      <c r="E829" s="18">
        <v>220900</v>
      </c>
      <c r="F829" s="304">
        <f t="shared" si="14"/>
        <v>49097400</v>
      </c>
      <c r="G829" s="40"/>
    </row>
    <row r="830" spans="1:7" ht="16.5" x14ac:dyDescent="0.3">
      <c r="A830" s="38">
        <v>46157</v>
      </c>
      <c r="B830" s="35"/>
      <c r="C830" s="39" t="s">
        <v>2515</v>
      </c>
      <c r="D830" s="12"/>
      <c r="E830" s="13">
        <v>61000</v>
      </c>
      <c r="F830" s="304">
        <f t="shared" si="14"/>
        <v>49036400</v>
      </c>
      <c r="G830" s="40"/>
    </row>
    <row r="831" spans="1:7" ht="16.5" x14ac:dyDescent="0.3">
      <c r="A831" s="38">
        <v>46157</v>
      </c>
      <c r="B831" s="35"/>
      <c r="C831" s="39" t="s">
        <v>2516</v>
      </c>
      <c r="D831" s="12"/>
      <c r="E831" s="13">
        <v>175000</v>
      </c>
      <c r="F831" s="304">
        <f t="shared" si="14"/>
        <v>48861400</v>
      </c>
      <c r="G831" s="40"/>
    </row>
    <row r="832" spans="1:7" ht="16.5" x14ac:dyDescent="0.3">
      <c r="A832" s="38">
        <v>46157</v>
      </c>
      <c r="B832" s="35"/>
      <c r="C832" s="39" t="s">
        <v>2517</v>
      </c>
      <c r="D832" s="12"/>
      <c r="E832" s="13">
        <v>102000</v>
      </c>
      <c r="F832" s="304">
        <f t="shared" si="14"/>
        <v>48759400</v>
      </c>
      <c r="G832" s="40"/>
    </row>
    <row r="833" spans="1:7" ht="16.5" x14ac:dyDescent="0.3">
      <c r="A833" s="38">
        <v>46157</v>
      </c>
      <c r="B833" s="35"/>
      <c r="C833" s="16" t="s">
        <v>2518</v>
      </c>
      <c r="D833" s="17"/>
      <c r="E833" s="18">
        <v>250000</v>
      </c>
      <c r="F833" s="304">
        <f t="shared" si="14"/>
        <v>48509400</v>
      </c>
      <c r="G833" s="40"/>
    </row>
    <row r="834" spans="1:7" ht="16.5" x14ac:dyDescent="0.3">
      <c r="A834" s="38">
        <v>46157</v>
      </c>
      <c r="B834" s="35"/>
      <c r="C834" s="39" t="s">
        <v>2521</v>
      </c>
      <c r="D834" s="12"/>
      <c r="E834" s="13">
        <v>47000</v>
      </c>
      <c r="F834" s="304">
        <f t="shared" si="14"/>
        <v>48462400</v>
      </c>
      <c r="G834" s="40"/>
    </row>
    <row r="835" spans="1:7" ht="16.5" x14ac:dyDescent="0.3">
      <c r="A835" s="38">
        <v>46160</v>
      </c>
      <c r="B835" s="35"/>
      <c r="C835" s="39" t="s">
        <v>2519</v>
      </c>
      <c r="D835" s="12"/>
      <c r="E835" s="13">
        <v>101000</v>
      </c>
      <c r="F835" s="304">
        <f t="shared" si="14"/>
        <v>48361400</v>
      </c>
      <c r="G835" s="40"/>
    </row>
    <row r="836" spans="1:7" ht="16.5" x14ac:dyDescent="0.3">
      <c r="A836" s="38">
        <v>46160</v>
      </c>
      <c r="B836" s="35"/>
      <c r="C836" s="15" t="s">
        <v>2520</v>
      </c>
      <c r="D836" s="12"/>
      <c r="E836" s="13">
        <v>760000</v>
      </c>
      <c r="F836" s="304">
        <f t="shared" si="14"/>
        <v>47601400</v>
      </c>
      <c r="G836" s="40"/>
    </row>
    <row r="837" spans="1:7" ht="16.5" x14ac:dyDescent="0.3">
      <c r="A837" s="38">
        <v>46160</v>
      </c>
      <c r="B837" s="35"/>
      <c r="C837" s="39" t="s">
        <v>343</v>
      </c>
      <c r="D837" s="12"/>
      <c r="E837" s="13">
        <v>114000</v>
      </c>
      <c r="F837" s="304">
        <f t="shared" si="14"/>
        <v>47487400</v>
      </c>
      <c r="G837" s="40"/>
    </row>
    <row r="838" spans="1:7" ht="16.5" x14ac:dyDescent="0.3">
      <c r="A838" s="38">
        <v>46160</v>
      </c>
      <c r="B838" s="35"/>
      <c r="C838" s="306" t="s">
        <v>2522</v>
      </c>
      <c r="D838" s="307"/>
      <c r="E838" s="308">
        <v>140000</v>
      </c>
      <c r="F838" s="304">
        <f t="shared" si="14"/>
        <v>47347400</v>
      </c>
      <c r="G838" s="40" t="s">
        <v>198</v>
      </c>
    </row>
    <row r="839" spans="1:7" ht="16.5" x14ac:dyDescent="0.3">
      <c r="A839" s="38">
        <v>46160</v>
      </c>
      <c r="B839" s="35"/>
      <c r="C839" s="306" t="s">
        <v>2523</v>
      </c>
      <c r="D839" s="307"/>
      <c r="E839" s="308">
        <v>140000</v>
      </c>
      <c r="F839" s="304">
        <f t="shared" si="14"/>
        <v>47207400</v>
      </c>
      <c r="G839" s="40" t="s">
        <v>198</v>
      </c>
    </row>
    <row r="840" spans="1:7" ht="16.5" x14ac:dyDescent="0.3">
      <c r="A840" s="38">
        <v>46160</v>
      </c>
      <c r="B840" s="35"/>
      <c r="C840" s="20" t="s">
        <v>2525</v>
      </c>
      <c r="D840" s="12"/>
      <c r="E840" s="13">
        <v>600000</v>
      </c>
      <c r="F840" s="304">
        <f t="shared" si="14"/>
        <v>46607400</v>
      </c>
      <c r="G840" s="40"/>
    </row>
    <row r="841" spans="1:7" ht="16.5" x14ac:dyDescent="0.3">
      <c r="A841" s="38">
        <v>46160</v>
      </c>
      <c r="B841" s="35"/>
      <c r="C841" s="39" t="s">
        <v>2526</v>
      </c>
      <c r="D841" s="12"/>
      <c r="E841" s="13">
        <v>48000</v>
      </c>
      <c r="F841" s="304">
        <f t="shared" si="14"/>
        <v>46559400</v>
      </c>
      <c r="G841" s="40"/>
    </row>
    <row r="842" spans="1:7" ht="16.5" x14ac:dyDescent="0.3">
      <c r="A842" s="38">
        <v>46160</v>
      </c>
      <c r="B842" s="35"/>
      <c r="C842" s="39" t="s">
        <v>2527</v>
      </c>
      <c r="D842" s="12"/>
      <c r="E842" s="13">
        <v>60000</v>
      </c>
      <c r="F842" s="304">
        <f t="shared" si="14"/>
        <v>46499400</v>
      </c>
      <c r="G842" s="40"/>
    </row>
    <row r="843" spans="1:7" ht="16.5" x14ac:dyDescent="0.3">
      <c r="A843" s="38">
        <v>46161</v>
      </c>
      <c r="B843" s="35"/>
      <c r="C843" s="16" t="s">
        <v>2199</v>
      </c>
      <c r="D843" s="17"/>
      <c r="E843" s="18">
        <v>500000</v>
      </c>
      <c r="F843" s="304">
        <f t="shared" si="14"/>
        <v>45999400</v>
      </c>
      <c r="G843" s="40"/>
    </row>
    <row r="844" spans="1:7" ht="16.5" x14ac:dyDescent="0.3">
      <c r="A844" s="38">
        <v>46161</v>
      </c>
      <c r="B844" s="35"/>
      <c r="C844" s="39" t="s">
        <v>203</v>
      </c>
      <c r="D844" s="12">
        <v>500000</v>
      </c>
      <c r="E844" s="13"/>
      <c r="F844" s="304">
        <f t="shared" si="14"/>
        <v>46499400</v>
      </c>
      <c r="G844" s="40"/>
    </row>
    <row r="845" spans="1:7" ht="16.5" x14ac:dyDescent="0.3">
      <c r="A845" s="38">
        <v>46161</v>
      </c>
      <c r="B845" s="35"/>
      <c r="C845" s="39" t="s">
        <v>2528</v>
      </c>
      <c r="D845" s="12"/>
      <c r="E845" s="13">
        <v>478500</v>
      </c>
      <c r="F845" s="304">
        <f t="shared" si="14"/>
        <v>46020900</v>
      </c>
      <c r="G845" s="40"/>
    </row>
    <row r="846" spans="1:7" ht="16.5" x14ac:dyDescent="0.3">
      <c r="A846" s="38">
        <v>46161</v>
      </c>
      <c r="B846" s="35"/>
      <c r="C846" s="39" t="s">
        <v>382</v>
      </c>
      <c r="D846" s="12">
        <v>700000</v>
      </c>
      <c r="E846" s="13"/>
      <c r="F846" s="304">
        <f t="shared" si="14"/>
        <v>46720900</v>
      </c>
      <c r="G846" s="40"/>
    </row>
    <row r="847" spans="1:7" ht="49.5" x14ac:dyDescent="0.3">
      <c r="A847" s="38">
        <v>46161</v>
      </c>
      <c r="B847" s="35"/>
      <c r="C847" s="39" t="s">
        <v>2529</v>
      </c>
      <c r="D847" s="12"/>
      <c r="E847" s="13">
        <v>473000</v>
      </c>
      <c r="F847" s="304">
        <f t="shared" si="14"/>
        <v>46247900</v>
      </c>
      <c r="G847" s="263" t="s">
        <v>2530</v>
      </c>
    </row>
    <row r="848" spans="1:7" ht="49.5" x14ac:dyDescent="0.3">
      <c r="A848" s="38">
        <v>46161</v>
      </c>
      <c r="B848" s="35"/>
      <c r="C848" s="306" t="s">
        <v>2531</v>
      </c>
      <c r="D848" s="307"/>
      <c r="E848" s="308">
        <v>100000</v>
      </c>
      <c r="F848" s="304">
        <f t="shared" si="14"/>
        <v>46147900</v>
      </c>
      <c r="G848" s="263" t="s">
        <v>2530</v>
      </c>
    </row>
    <row r="849" spans="1:7" ht="16.5" x14ac:dyDescent="0.3">
      <c r="A849" s="38">
        <v>46161</v>
      </c>
      <c r="B849" s="35"/>
      <c r="C849" s="306" t="s">
        <v>2532</v>
      </c>
      <c r="D849" s="307"/>
      <c r="E849" s="308">
        <v>40000</v>
      </c>
      <c r="F849" s="304">
        <f t="shared" si="14"/>
        <v>46107900</v>
      </c>
      <c r="G849" s="40"/>
    </row>
    <row r="850" spans="1:7" ht="16.5" x14ac:dyDescent="0.3">
      <c r="A850" s="38">
        <v>46161</v>
      </c>
      <c r="B850" s="35"/>
      <c r="C850" s="39" t="s">
        <v>2534</v>
      </c>
      <c r="D850" s="12"/>
      <c r="E850" s="13">
        <v>157300</v>
      </c>
      <c r="F850" s="304">
        <f t="shared" si="14"/>
        <v>45950600</v>
      </c>
      <c r="G850" s="40"/>
    </row>
    <row r="851" spans="1:7" ht="16.5" x14ac:dyDescent="0.3">
      <c r="A851" s="38">
        <v>46162</v>
      </c>
      <c r="B851" s="35"/>
      <c r="C851" s="39" t="s">
        <v>2535</v>
      </c>
      <c r="D851" s="12">
        <v>250000</v>
      </c>
      <c r="E851" s="13"/>
      <c r="F851" s="304">
        <f t="shared" si="14"/>
        <v>46200600</v>
      </c>
      <c r="G851" s="40"/>
    </row>
    <row r="852" spans="1:7" ht="16.5" x14ac:dyDescent="0.3">
      <c r="A852" s="38">
        <v>46162</v>
      </c>
      <c r="B852" s="35"/>
      <c r="C852" s="39" t="s">
        <v>2536</v>
      </c>
      <c r="D852" s="12"/>
      <c r="E852" s="13">
        <v>300000</v>
      </c>
      <c r="F852" s="304">
        <f t="shared" si="14"/>
        <v>45900600</v>
      </c>
      <c r="G852" s="40"/>
    </row>
    <row r="853" spans="1:7" ht="16.5" x14ac:dyDescent="0.3">
      <c r="A853" s="38">
        <v>46162</v>
      </c>
      <c r="B853" s="35"/>
      <c r="C853" s="16" t="s">
        <v>2537</v>
      </c>
      <c r="D853" s="17"/>
      <c r="E853" s="18">
        <v>200000</v>
      </c>
      <c r="F853" s="304">
        <f t="shared" si="14"/>
        <v>45700600</v>
      </c>
      <c r="G853" s="40"/>
    </row>
    <row r="854" spans="1:7" ht="16.5" x14ac:dyDescent="0.3">
      <c r="A854" s="38">
        <v>46162</v>
      </c>
      <c r="B854" s="35"/>
      <c r="C854" s="306" t="s">
        <v>2538</v>
      </c>
      <c r="D854" s="307"/>
      <c r="E854" s="308">
        <v>40000</v>
      </c>
      <c r="F854" s="304">
        <f t="shared" si="14"/>
        <v>45660600</v>
      </c>
      <c r="G854" s="40"/>
    </row>
    <row r="855" spans="1:7" ht="16.5" x14ac:dyDescent="0.3">
      <c r="A855" s="38">
        <v>46162</v>
      </c>
      <c r="B855" s="35"/>
      <c r="C855" s="39" t="s">
        <v>2559</v>
      </c>
      <c r="D855" s="12"/>
      <c r="E855" s="13">
        <v>409500</v>
      </c>
      <c r="F855" s="304">
        <f t="shared" si="14"/>
        <v>45251100</v>
      </c>
      <c r="G855" s="40"/>
    </row>
    <row r="856" spans="1:7" ht="16.5" x14ac:dyDescent="0.3">
      <c r="A856" s="38">
        <v>46162</v>
      </c>
      <c r="B856" s="35"/>
      <c r="C856" s="39" t="s">
        <v>2560</v>
      </c>
      <c r="D856" s="12"/>
      <c r="E856" s="13">
        <v>471000</v>
      </c>
      <c r="F856" s="304">
        <f t="shared" si="14"/>
        <v>44780100</v>
      </c>
      <c r="G856" s="40"/>
    </row>
    <row r="857" spans="1:7" ht="16.5" x14ac:dyDescent="0.3">
      <c r="A857" s="38">
        <v>46162</v>
      </c>
      <c r="B857" s="35"/>
      <c r="C857" s="16" t="s">
        <v>2561</v>
      </c>
      <c r="D857" s="17"/>
      <c r="E857" s="18">
        <v>2000000</v>
      </c>
      <c r="F857" s="304">
        <f t="shared" si="14"/>
        <v>42780100</v>
      </c>
      <c r="G857" s="40"/>
    </row>
    <row r="858" spans="1:7" ht="49.5" x14ac:dyDescent="0.3">
      <c r="A858" s="38">
        <v>46162</v>
      </c>
      <c r="B858" s="35"/>
      <c r="C858" s="306" t="s">
        <v>2562</v>
      </c>
      <c r="D858" s="307"/>
      <c r="E858" s="308">
        <v>100000</v>
      </c>
      <c r="F858" s="304">
        <f t="shared" si="14"/>
        <v>42680100</v>
      </c>
      <c r="G858" s="263" t="s">
        <v>2530</v>
      </c>
    </row>
    <row r="859" spans="1:7" ht="16.5" x14ac:dyDescent="0.3">
      <c r="A859" s="38">
        <v>46162</v>
      </c>
      <c r="B859" s="35"/>
      <c r="C859" s="42" t="s">
        <v>2566</v>
      </c>
      <c r="D859" s="12">
        <v>415000</v>
      </c>
      <c r="E859" s="12"/>
      <c r="F859" s="304">
        <f t="shared" si="14"/>
        <v>43095100</v>
      </c>
      <c r="G859" s="40"/>
    </row>
    <row r="860" spans="1:7" ht="16.5" x14ac:dyDescent="0.3">
      <c r="A860" s="38">
        <v>46162</v>
      </c>
      <c r="B860" s="35"/>
      <c r="C860" s="103" t="s">
        <v>2567</v>
      </c>
      <c r="D860" s="17"/>
      <c r="E860" s="18">
        <v>415000</v>
      </c>
      <c r="F860" s="304">
        <f t="shared" si="14"/>
        <v>42680100</v>
      </c>
      <c r="G860" s="40"/>
    </row>
    <row r="861" spans="1:7" ht="16.5" x14ac:dyDescent="0.3">
      <c r="A861" s="38">
        <v>46164</v>
      </c>
      <c r="B861" s="35"/>
      <c r="C861" s="16" t="s">
        <v>2199</v>
      </c>
      <c r="D861" s="17"/>
      <c r="E861" s="18">
        <v>500000</v>
      </c>
      <c r="F861" s="304">
        <f t="shared" si="14"/>
        <v>42180100</v>
      </c>
      <c r="G861" s="40"/>
    </row>
    <row r="862" spans="1:7" ht="16.5" x14ac:dyDescent="0.3">
      <c r="A862" s="38">
        <v>46164</v>
      </c>
      <c r="B862" s="35"/>
      <c r="C862" s="16" t="s">
        <v>2568</v>
      </c>
      <c r="D862" s="17"/>
      <c r="E862" s="18">
        <v>1200000</v>
      </c>
      <c r="F862" s="304">
        <f t="shared" si="14"/>
        <v>40980100</v>
      </c>
      <c r="G862" s="40"/>
    </row>
    <row r="863" spans="1:7" ht="16.5" x14ac:dyDescent="0.3">
      <c r="A863" s="38">
        <v>46164</v>
      </c>
      <c r="B863" s="35"/>
      <c r="C863" s="39" t="s">
        <v>245</v>
      </c>
      <c r="D863" s="12"/>
      <c r="E863" s="13">
        <v>292500</v>
      </c>
      <c r="F863" s="304">
        <f t="shared" si="14"/>
        <v>40687600</v>
      </c>
      <c r="G863" s="40"/>
    </row>
    <row r="864" spans="1:7" ht="16.5" x14ac:dyDescent="0.3">
      <c r="A864" s="38">
        <v>46164</v>
      </c>
      <c r="B864" s="35"/>
      <c r="C864" s="39" t="s">
        <v>2569</v>
      </c>
      <c r="D864" s="12"/>
      <c r="E864" s="13">
        <v>212900</v>
      </c>
      <c r="F864" s="304">
        <f t="shared" si="14"/>
        <v>40474700</v>
      </c>
      <c r="G864" s="40"/>
    </row>
    <row r="865" spans="1:7" ht="16.5" x14ac:dyDescent="0.3">
      <c r="A865" s="38"/>
      <c r="B865" s="35"/>
      <c r="C865" s="39"/>
      <c r="D865" s="12"/>
      <c r="E865" s="13"/>
      <c r="F865" s="304">
        <f t="shared" si="14"/>
        <v>40474700</v>
      </c>
      <c r="G865" s="40"/>
    </row>
    <row r="866" spans="1:7" ht="16.5" x14ac:dyDescent="0.3">
      <c r="A866" s="38"/>
      <c r="B866" s="35"/>
      <c r="C866" s="39"/>
      <c r="D866" s="12"/>
      <c r="E866" s="13"/>
      <c r="F866" s="304">
        <f t="shared" si="14"/>
        <v>40474700</v>
      </c>
      <c r="G866" s="40"/>
    </row>
    <row r="867" spans="1:7" ht="16.5" x14ac:dyDescent="0.3">
      <c r="A867" s="38"/>
      <c r="B867" s="35"/>
      <c r="C867" s="39"/>
      <c r="D867" s="12"/>
      <c r="E867" s="13"/>
      <c r="F867" s="304">
        <f t="shared" si="14"/>
        <v>40474700</v>
      </c>
      <c r="G867" s="40"/>
    </row>
    <row r="868" spans="1:7" ht="16.5" x14ac:dyDescent="0.3">
      <c r="A868" s="38"/>
      <c r="B868" s="35"/>
      <c r="C868" s="39"/>
      <c r="D868" s="12"/>
      <c r="E868" s="13"/>
      <c r="F868" s="304">
        <f t="shared" si="14"/>
        <v>40474700</v>
      </c>
      <c r="G868" s="40"/>
    </row>
    <row r="869" spans="1:7" ht="16.5" x14ac:dyDescent="0.3">
      <c r="A869" s="38"/>
      <c r="B869" s="35"/>
      <c r="C869" s="39"/>
      <c r="D869" s="12"/>
      <c r="E869" s="13"/>
      <c r="F869" s="304">
        <f t="shared" si="14"/>
        <v>40474700</v>
      </c>
      <c r="G869" s="40"/>
    </row>
    <row r="870" spans="1:7" ht="16.5" x14ac:dyDescent="0.3">
      <c r="A870" s="38"/>
      <c r="B870" s="35"/>
      <c r="C870" s="39"/>
      <c r="D870" s="12"/>
      <c r="E870" s="13"/>
      <c r="F870" s="304">
        <f t="shared" si="14"/>
        <v>40474700</v>
      </c>
      <c r="G870" s="40"/>
    </row>
    <row r="871" spans="1:7" ht="16.5" x14ac:dyDescent="0.3">
      <c r="A871" s="38"/>
      <c r="B871" s="35"/>
      <c r="C871" s="39"/>
      <c r="D871" s="12"/>
      <c r="E871" s="13"/>
      <c r="F871" s="304">
        <f t="shared" si="14"/>
        <v>40474700</v>
      </c>
      <c r="G871" s="40"/>
    </row>
    <row r="872" spans="1:7" ht="16.5" x14ac:dyDescent="0.3">
      <c r="A872" s="38"/>
      <c r="B872" s="35"/>
      <c r="C872" s="39"/>
      <c r="D872" s="12"/>
      <c r="E872" s="13"/>
      <c r="F872" s="304">
        <f t="shared" si="14"/>
        <v>40474700</v>
      </c>
      <c r="G872" s="40"/>
    </row>
    <row r="873" spans="1:7" ht="16.5" x14ac:dyDescent="0.3">
      <c r="A873" s="38"/>
      <c r="B873" s="35"/>
      <c r="C873" s="39"/>
      <c r="D873" s="12"/>
      <c r="E873" s="13"/>
      <c r="F873" s="304">
        <f t="shared" si="14"/>
        <v>40474700</v>
      </c>
      <c r="G873" s="40"/>
    </row>
    <row r="874" spans="1:7" ht="16.5" x14ac:dyDescent="0.3">
      <c r="A874" s="38"/>
      <c r="B874" s="35"/>
      <c r="C874" s="39"/>
      <c r="D874" s="12"/>
      <c r="E874" s="13"/>
      <c r="F874" s="304">
        <f t="shared" si="14"/>
        <v>40474700</v>
      </c>
      <c r="G874" s="40"/>
    </row>
    <row r="875" spans="1:7" ht="16.5" x14ac:dyDescent="0.3">
      <c r="A875" s="38"/>
      <c r="B875" s="35"/>
      <c r="C875" s="39"/>
      <c r="D875" s="12"/>
      <c r="E875" s="13"/>
      <c r="F875" s="304">
        <f t="shared" si="14"/>
        <v>40474700</v>
      </c>
      <c r="G875" s="40"/>
    </row>
    <row r="876" spans="1:7" ht="16.5" x14ac:dyDescent="0.3">
      <c r="A876" s="38"/>
      <c r="B876" s="35"/>
      <c r="C876" s="39"/>
      <c r="D876" s="12"/>
      <c r="E876" s="13"/>
      <c r="F876" s="304">
        <f t="shared" si="14"/>
        <v>40474700</v>
      </c>
      <c r="G876" s="40"/>
    </row>
    <row r="877" spans="1:7" ht="16.5" x14ac:dyDescent="0.3">
      <c r="A877" s="38"/>
      <c r="B877" s="35"/>
      <c r="C877" s="39"/>
      <c r="D877" s="12"/>
      <c r="E877" s="13"/>
      <c r="F877" s="304">
        <f t="shared" si="14"/>
        <v>40474700</v>
      </c>
      <c r="G877" s="40"/>
    </row>
    <row r="878" spans="1:7" ht="16.5" x14ac:dyDescent="0.3">
      <c r="A878" s="38"/>
      <c r="B878" s="35"/>
      <c r="C878" s="39"/>
      <c r="D878" s="12"/>
      <c r="E878" s="13"/>
      <c r="F878" s="304">
        <f t="shared" si="14"/>
        <v>40474700</v>
      </c>
      <c r="G878" s="40"/>
    </row>
    <row r="879" spans="1:7" ht="16.5" x14ac:dyDescent="0.3">
      <c r="A879" s="38"/>
      <c r="B879" s="35"/>
      <c r="C879" s="39"/>
      <c r="D879" s="12"/>
      <c r="E879" s="13"/>
      <c r="F879" s="304">
        <f t="shared" si="14"/>
        <v>40474700</v>
      </c>
      <c r="G879" s="40"/>
    </row>
    <row r="880" spans="1:7" ht="16.5" x14ac:dyDescent="0.3">
      <c r="A880" s="38"/>
      <c r="B880" s="35"/>
      <c r="C880" s="39"/>
      <c r="D880" s="12"/>
      <c r="E880" s="13"/>
      <c r="F880" s="304">
        <f t="shared" si="14"/>
        <v>40474700</v>
      </c>
      <c r="G880" s="40"/>
    </row>
    <row r="881" spans="1:7" ht="16.5" x14ac:dyDescent="0.3">
      <c r="A881" s="38"/>
      <c r="B881" s="35"/>
      <c r="C881" s="39"/>
      <c r="D881" s="12"/>
      <c r="E881" s="13"/>
      <c r="F881" s="304">
        <f t="shared" si="14"/>
        <v>40474700</v>
      </c>
      <c r="G881" s="40"/>
    </row>
    <row r="882" spans="1:7" ht="16.5" x14ac:dyDescent="0.3">
      <c r="A882" s="38"/>
      <c r="B882" s="35"/>
      <c r="C882" s="39"/>
      <c r="D882" s="12"/>
      <c r="E882" s="13"/>
      <c r="F882" s="304">
        <f t="shared" si="14"/>
        <v>40474700</v>
      </c>
      <c r="G882" s="40"/>
    </row>
    <row r="883" spans="1:7" ht="16.5" x14ac:dyDescent="0.3">
      <c r="A883" s="38"/>
      <c r="B883" s="35"/>
      <c r="C883" s="39"/>
      <c r="D883" s="12"/>
      <c r="E883" s="13"/>
      <c r="F883" s="304">
        <f t="shared" si="14"/>
        <v>40474700</v>
      </c>
      <c r="G883" s="40"/>
    </row>
    <row r="884" spans="1:7" ht="16.5" x14ac:dyDescent="0.3">
      <c r="A884" s="38"/>
      <c r="B884" s="35"/>
      <c r="C884" s="39"/>
      <c r="D884" s="12"/>
      <c r="E884" s="13"/>
      <c r="F884" s="304">
        <f t="shared" si="14"/>
        <v>40474700</v>
      </c>
      <c r="G884" s="40"/>
    </row>
    <row r="885" spans="1:7" ht="16.5" x14ac:dyDescent="0.3">
      <c r="A885" s="38"/>
      <c r="B885" s="35"/>
      <c r="C885" s="39"/>
      <c r="D885" s="12"/>
      <c r="E885" s="13"/>
      <c r="F885" s="304">
        <f t="shared" ref="F885:F887" si="15">F884+D885-E885</f>
        <v>40474700</v>
      </c>
      <c r="G885" s="40"/>
    </row>
    <row r="886" spans="1:7" ht="16.5" x14ac:dyDescent="0.3">
      <c r="A886" s="38"/>
      <c r="B886" s="35"/>
      <c r="C886" s="39"/>
      <c r="D886" s="12"/>
      <c r="E886" s="13"/>
      <c r="F886" s="304">
        <f t="shared" si="15"/>
        <v>40474700</v>
      </c>
      <c r="G886" s="40"/>
    </row>
    <row r="887" spans="1:7" ht="16.5" x14ac:dyDescent="0.3">
      <c r="A887" s="38"/>
      <c r="B887" s="35"/>
      <c r="C887" s="39" t="s">
        <v>2089</v>
      </c>
      <c r="D887" s="12"/>
      <c r="E887" s="13">
        <v>30000000</v>
      </c>
      <c r="F887" s="304">
        <f t="shared" si="15"/>
        <v>10474700</v>
      </c>
      <c r="G887" s="40"/>
    </row>
    <row r="888" spans="1:7" ht="16.5" x14ac:dyDescent="0.3">
      <c r="A888" s="38"/>
      <c r="B888" s="35"/>
      <c r="C888" s="39"/>
      <c r="D888" s="12"/>
      <c r="E888" s="13"/>
      <c r="F888" s="304"/>
      <c r="G888" s="40"/>
    </row>
    <row r="889" spans="1:7" ht="16.5" x14ac:dyDescent="0.3">
      <c r="A889" s="38"/>
      <c r="B889" s="35"/>
      <c r="C889" s="39"/>
      <c r="D889" s="12"/>
      <c r="E889" s="13"/>
      <c r="F889" s="13"/>
      <c r="G889" s="40"/>
    </row>
    <row r="890" spans="1:7" ht="16.5" x14ac:dyDescent="0.3">
      <c r="A890" s="38"/>
      <c r="B890" s="35"/>
      <c r="C890" s="39"/>
      <c r="D890" s="12"/>
      <c r="E890" s="13"/>
      <c r="F890" s="13"/>
      <c r="G890" s="40"/>
    </row>
    <row r="891" spans="1:7" ht="16.5" x14ac:dyDescent="0.3">
      <c r="A891" s="38"/>
      <c r="B891" s="35"/>
      <c r="C891" s="39"/>
      <c r="D891" s="12"/>
      <c r="E891" s="13"/>
      <c r="F891" s="13"/>
      <c r="G891" s="40"/>
    </row>
    <row r="892" spans="1:7" ht="16.5" x14ac:dyDescent="0.3">
      <c r="A892" s="38"/>
      <c r="B892" s="35"/>
      <c r="C892" s="39"/>
      <c r="D892" s="12"/>
      <c r="E892" s="13"/>
      <c r="F892" s="13"/>
      <c r="G892" s="40"/>
    </row>
    <row r="893" spans="1:7" ht="16.5" x14ac:dyDescent="0.3">
      <c r="A893" s="38"/>
      <c r="B893" s="35"/>
      <c r="C893" s="39"/>
      <c r="D893" s="12"/>
      <c r="E893" s="13"/>
      <c r="F893" s="13"/>
      <c r="G893" s="40"/>
    </row>
    <row r="894" spans="1:7" ht="16.5" x14ac:dyDescent="0.3">
      <c r="A894" s="38"/>
      <c r="B894" s="35"/>
      <c r="C894" s="39"/>
      <c r="D894" s="12"/>
      <c r="E894" s="13"/>
      <c r="F894" s="13"/>
      <c r="G894" s="40"/>
    </row>
    <row r="895" spans="1:7" ht="16.5" x14ac:dyDescent="0.3">
      <c r="A895" s="38"/>
      <c r="B895" s="35"/>
      <c r="C895" s="39"/>
      <c r="D895" s="12"/>
      <c r="E895" s="13"/>
      <c r="F895" s="13"/>
      <c r="G895" s="40"/>
    </row>
    <row r="896" spans="1:7" ht="16.5" x14ac:dyDescent="0.3">
      <c r="A896" s="38"/>
      <c r="B896" s="35"/>
      <c r="C896" s="39"/>
      <c r="D896" s="12"/>
      <c r="E896" s="13"/>
      <c r="F896" s="13"/>
      <c r="G896" s="40"/>
    </row>
    <row r="897" spans="1:7" ht="16.5" x14ac:dyDescent="0.3">
      <c r="A897" s="38"/>
      <c r="B897" s="35"/>
      <c r="C897" s="39"/>
      <c r="D897" s="12"/>
      <c r="E897" s="13"/>
      <c r="F897" s="13"/>
      <c r="G897" s="40"/>
    </row>
    <row r="898" spans="1:7" ht="16.5" x14ac:dyDescent="0.3">
      <c r="A898" s="38"/>
      <c r="B898" s="35"/>
      <c r="C898" s="39"/>
      <c r="D898" s="12"/>
      <c r="E898" s="13"/>
      <c r="F898" s="13"/>
      <c r="G898" s="40"/>
    </row>
    <row r="899" spans="1:7" ht="16.5" x14ac:dyDescent="0.3">
      <c r="A899" s="38"/>
      <c r="B899" s="35"/>
      <c r="C899" s="39"/>
      <c r="D899" s="12"/>
      <c r="E899" s="13"/>
      <c r="F899" s="13"/>
      <c r="G899" s="40"/>
    </row>
    <row r="900" spans="1:7" ht="16.5" x14ac:dyDescent="0.3">
      <c r="A900" s="38"/>
      <c r="B900" s="35"/>
      <c r="C900" s="39"/>
      <c r="D900" s="12"/>
      <c r="E900" s="13"/>
      <c r="F900" s="13"/>
      <c r="G900" s="40"/>
    </row>
    <row r="901" spans="1:7" ht="16.5" x14ac:dyDescent="0.3">
      <c r="A901" s="38"/>
      <c r="B901" s="35"/>
      <c r="C901" s="39"/>
      <c r="D901" s="12"/>
      <c r="E901" s="13"/>
      <c r="F901" s="13"/>
      <c r="G901" s="40"/>
    </row>
    <row r="902" spans="1:7" ht="16.5" x14ac:dyDescent="0.3">
      <c r="A902" s="38"/>
      <c r="B902" s="35"/>
      <c r="C902" s="39"/>
      <c r="D902" s="12"/>
      <c r="E902" s="13"/>
      <c r="F902" s="13"/>
      <c r="G902" s="40"/>
    </row>
    <row r="903" spans="1:7" ht="16.5" x14ac:dyDescent="0.3">
      <c r="A903" s="38"/>
      <c r="B903" s="35"/>
      <c r="C903" s="39"/>
      <c r="D903" s="12"/>
      <c r="E903" s="13"/>
      <c r="F903" s="13"/>
      <c r="G903" s="40"/>
    </row>
    <row r="904" spans="1:7" ht="16.5" x14ac:dyDescent="0.3">
      <c r="A904" s="38"/>
      <c r="B904" s="35"/>
      <c r="C904" s="39"/>
      <c r="D904" s="12"/>
      <c r="E904" s="13"/>
      <c r="F904" s="13"/>
      <c r="G904" s="40"/>
    </row>
    <row r="905" spans="1:7" ht="16.5" x14ac:dyDescent="0.3">
      <c r="A905" s="38"/>
      <c r="B905" s="35"/>
      <c r="C905" s="39"/>
      <c r="D905" s="12"/>
      <c r="E905" s="13"/>
      <c r="F905" s="13"/>
      <c r="G905" s="40"/>
    </row>
    <row r="906" spans="1:7" ht="16.5" x14ac:dyDescent="0.3">
      <c r="A906" s="38"/>
      <c r="B906" s="35"/>
      <c r="C906" s="39"/>
      <c r="D906" s="12"/>
      <c r="E906" s="13"/>
      <c r="F906" s="13"/>
      <c r="G906" s="40"/>
    </row>
    <row r="907" spans="1:7" ht="16.5" x14ac:dyDescent="0.3">
      <c r="A907" s="38"/>
      <c r="B907" s="35"/>
      <c r="C907" s="39"/>
      <c r="D907" s="12"/>
      <c r="E907" s="13"/>
      <c r="F907" s="13"/>
      <c r="G907" s="40"/>
    </row>
    <row r="908" spans="1:7" ht="16.5" x14ac:dyDescent="0.3">
      <c r="A908" s="38"/>
      <c r="B908" s="35"/>
      <c r="C908" s="39"/>
      <c r="D908" s="12"/>
      <c r="E908" s="13"/>
      <c r="F908" s="13"/>
      <c r="G908" s="40"/>
    </row>
    <row r="909" spans="1:7" ht="16.5" x14ac:dyDescent="0.3">
      <c r="A909" s="38"/>
      <c r="B909" s="35"/>
      <c r="C909" s="39"/>
      <c r="D909" s="12"/>
      <c r="E909" s="13"/>
      <c r="F909" s="13"/>
      <c r="G909" s="40"/>
    </row>
    <row r="910" spans="1:7" ht="16.5" x14ac:dyDescent="0.3">
      <c r="A910" s="38"/>
      <c r="B910" s="35"/>
      <c r="C910" s="39"/>
      <c r="D910" s="12"/>
      <c r="E910" s="13"/>
      <c r="F910" s="13"/>
      <c r="G910" s="40"/>
    </row>
    <row r="911" spans="1:7" ht="16.5" x14ac:dyDescent="0.3">
      <c r="A911" s="38"/>
      <c r="B911" s="35"/>
      <c r="C911" s="39"/>
      <c r="D911" s="12"/>
      <c r="E911" s="13"/>
      <c r="F911" s="13"/>
      <c r="G911" s="40"/>
    </row>
    <row r="912" spans="1:7" ht="16.5" x14ac:dyDescent="0.3">
      <c r="A912" s="38"/>
      <c r="B912" s="35"/>
      <c r="C912" s="39"/>
      <c r="D912" s="12"/>
      <c r="E912" s="13"/>
      <c r="F912" s="13"/>
      <c r="G912" s="40"/>
    </row>
    <row r="913" spans="1:7" ht="16.5" x14ac:dyDescent="0.3">
      <c r="A913" s="38"/>
      <c r="B913" s="35"/>
      <c r="C913" s="39"/>
      <c r="D913" s="12"/>
      <c r="E913" s="13"/>
      <c r="F913" s="13"/>
      <c r="G913" s="40"/>
    </row>
    <row r="914" spans="1:7" ht="16.5" x14ac:dyDescent="0.3">
      <c r="A914" s="38"/>
      <c r="B914" s="35"/>
      <c r="C914" s="39"/>
      <c r="D914" s="12"/>
      <c r="E914" s="13"/>
      <c r="F914" s="13"/>
      <c r="G914" s="40"/>
    </row>
    <row r="915" spans="1:7" ht="16.5" x14ac:dyDescent="0.3">
      <c r="A915" s="38"/>
      <c r="B915" s="35"/>
      <c r="C915" s="39"/>
      <c r="D915" s="12"/>
      <c r="E915" s="13"/>
      <c r="F915" s="13"/>
      <c r="G915" s="40"/>
    </row>
    <row r="916" spans="1:7" ht="16.5" x14ac:dyDescent="0.3">
      <c r="A916" s="38"/>
      <c r="B916" s="35"/>
      <c r="C916" s="39"/>
      <c r="D916" s="12"/>
      <c r="E916" s="13"/>
      <c r="F916" s="13"/>
      <c r="G916" s="40"/>
    </row>
    <row r="917" spans="1:7" ht="17.25" thickBot="1" x14ac:dyDescent="0.35">
      <c r="A917" s="34"/>
      <c r="B917" s="35"/>
      <c r="C917" s="39"/>
      <c r="D917" s="12"/>
      <c r="E917" s="13"/>
      <c r="F917" s="13"/>
      <c r="G917" s="40"/>
    </row>
    <row r="918" spans="1:7" ht="18.75" customHeight="1" thickBot="1" x14ac:dyDescent="0.4">
      <c r="A918" s="477" t="s">
        <v>3</v>
      </c>
      <c r="B918" s="478"/>
      <c r="C918" s="479"/>
      <c r="D918" s="45"/>
      <c r="E918" s="46">
        <f>SUM(E4:E917)</f>
        <v>1819796710</v>
      </c>
      <c r="F918" s="47">
        <f>D918-E918</f>
        <v>-1819796710</v>
      </c>
      <c r="G918" s="48"/>
    </row>
    <row r="1044" ht="20.25" customHeight="1" x14ac:dyDescent="0.25"/>
  </sheetData>
  <mergeCells count="5">
    <mergeCell ref="A918:C918"/>
    <mergeCell ref="A210:C210"/>
    <mergeCell ref="A406:C406"/>
    <mergeCell ref="A570:C570"/>
    <mergeCell ref="A749:C749"/>
  </mergeCells>
  <phoneticPr fontId="19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1CC21-0A05-4891-A425-794BC515B881}">
  <dimension ref="A1:F292"/>
  <sheetViews>
    <sheetView topLeftCell="B1" workbookViewId="0">
      <selection activeCell="D26" sqref="D26"/>
    </sheetView>
  </sheetViews>
  <sheetFormatPr defaultColWidth="21" defaultRowHeight="19.5" x14ac:dyDescent="0.4"/>
  <cols>
    <col min="1" max="1" width="16.5703125" style="50" customWidth="1"/>
    <col min="2" max="2" width="21" style="50"/>
    <col min="3" max="3" width="59.140625" style="51" customWidth="1"/>
    <col min="4" max="6" width="21" style="52"/>
    <col min="7" max="7" width="21" style="49"/>
    <col min="8" max="8" width="23.28515625" style="49" bestFit="1" customWidth="1"/>
    <col min="9" max="16384" width="21" style="49"/>
  </cols>
  <sheetData>
    <row r="1" spans="1:6" x14ac:dyDescent="0.4">
      <c r="A1" s="483" t="s">
        <v>4</v>
      </c>
      <c r="B1" s="483"/>
      <c r="C1" s="483"/>
      <c r="D1" s="483"/>
      <c r="E1" s="483"/>
      <c r="F1" s="483"/>
    </row>
    <row r="2" spans="1:6" x14ac:dyDescent="0.4">
      <c r="A2" s="483" t="s">
        <v>5</v>
      </c>
      <c r="B2" s="483"/>
      <c r="C2" s="483"/>
      <c r="D2" s="483"/>
      <c r="E2" s="483"/>
      <c r="F2" s="483"/>
    </row>
    <row r="3" spans="1:6" ht="20.25" thickBot="1" x14ac:dyDescent="0.45"/>
    <row r="4" spans="1:6" x14ac:dyDescent="0.4">
      <c r="A4" s="53"/>
      <c r="B4" s="54"/>
      <c r="C4" s="55" t="s">
        <v>6</v>
      </c>
      <c r="D4" s="56">
        <v>970</v>
      </c>
      <c r="E4" s="56"/>
      <c r="F4" s="56">
        <f>D4</f>
        <v>970</v>
      </c>
    </row>
    <row r="5" spans="1:6" ht="18" x14ac:dyDescent="0.35">
      <c r="A5" s="57"/>
      <c r="B5" s="58"/>
      <c r="C5" s="59"/>
      <c r="D5" s="60"/>
      <c r="E5" s="60"/>
      <c r="F5" s="60"/>
    </row>
    <row r="6" spans="1:6" ht="18" x14ac:dyDescent="0.35">
      <c r="A6" s="57"/>
      <c r="B6" s="58"/>
      <c r="C6" s="59"/>
      <c r="D6" s="60"/>
      <c r="E6" s="60"/>
      <c r="F6" s="60"/>
    </row>
    <row r="7" spans="1:6" ht="18" x14ac:dyDescent="0.35">
      <c r="A7" s="57"/>
      <c r="B7" s="58"/>
      <c r="C7" s="59"/>
      <c r="D7" s="60"/>
      <c r="E7" s="60"/>
      <c r="F7" s="60"/>
    </row>
    <row r="8" spans="1:6" ht="18" x14ac:dyDescent="0.35">
      <c r="A8" s="57"/>
      <c r="B8" s="58"/>
      <c r="C8" s="59"/>
      <c r="D8" s="60"/>
      <c r="E8" s="60"/>
      <c r="F8" s="60"/>
    </row>
    <row r="9" spans="1:6" ht="18" x14ac:dyDescent="0.35">
      <c r="A9" s="57"/>
      <c r="B9" s="58"/>
      <c r="C9" s="59"/>
      <c r="D9" s="60"/>
      <c r="E9" s="60"/>
      <c r="F9" s="60"/>
    </row>
    <row r="10" spans="1:6" ht="18" x14ac:dyDescent="0.35">
      <c r="A10" s="57"/>
      <c r="B10" s="58"/>
      <c r="C10" s="59"/>
      <c r="D10" s="60"/>
      <c r="E10" s="60"/>
      <c r="F10" s="60"/>
    </row>
    <row r="11" spans="1:6" ht="18" x14ac:dyDescent="0.35">
      <c r="A11" s="57"/>
      <c r="B11" s="58"/>
      <c r="C11" s="59"/>
      <c r="D11" s="60"/>
      <c r="E11" s="60"/>
      <c r="F11" s="60"/>
    </row>
    <row r="12" spans="1:6" ht="18" x14ac:dyDescent="0.35">
      <c r="A12" s="57"/>
      <c r="B12" s="58"/>
      <c r="C12" s="59"/>
      <c r="D12" s="60"/>
      <c r="E12" s="60"/>
      <c r="F12" s="60"/>
    </row>
    <row r="13" spans="1:6" ht="18" x14ac:dyDescent="0.35">
      <c r="A13" s="57"/>
      <c r="B13" s="58"/>
      <c r="C13" s="59"/>
      <c r="D13" s="60"/>
      <c r="E13" s="60"/>
      <c r="F13" s="60"/>
    </row>
    <row r="14" spans="1:6" ht="18" x14ac:dyDescent="0.35">
      <c r="A14" s="57"/>
      <c r="B14" s="58"/>
      <c r="C14" s="59"/>
      <c r="D14" s="60"/>
      <c r="E14" s="60"/>
      <c r="F14" s="60"/>
    </row>
    <row r="15" spans="1:6" ht="18" x14ac:dyDescent="0.35">
      <c r="A15" s="57"/>
      <c r="B15" s="58"/>
      <c r="C15" s="59"/>
      <c r="D15" s="60"/>
      <c r="E15" s="60"/>
      <c r="F15" s="60"/>
    </row>
    <row r="16" spans="1:6" ht="18" x14ac:dyDescent="0.35">
      <c r="A16" s="57"/>
      <c r="B16" s="58"/>
      <c r="C16" s="59"/>
      <c r="D16" s="60"/>
      <c r="E16" s="60"/>
      <c r="F16" s="60"/>
    </row>
    <row r="17" spans="1:6" ht="17.25" thickBot="1" x14ac:dyDescent="0.35">
      <c r="A17" s="61"/>
      <c r="B17" s="62"/>
      <c r="C17" s="20"/>
      <c r="D17" s="63"/>
      <c r="E17" s="63"/>
      <c r="F17" s="63"/>
    </row>
    <row r="18" spans="1:6" ht="18.75" thickBot="1" x14ac:dyDescent="0.4">
      <c r="A18" s="484" t="s">
        <v>7</v>
      </c>
      <c r="B18" s="484"/>
      <c r="C18" s="484"/>
      <c r="D18" s="64">
        <f>SUM(D4:D17)</f>
        <v>970</v>
      </c>
      <c r="E18" s="64">
        <f>SUM(E17:E17)</f>
        <v>0</v>
      </c>
      <c r="F18" s="64">
        <f>D18-E18</f>
        <v>970</v>
      </c>
    </row>
    <row r="19" spans="1:6" x14ac:dyDescent="0.4">
      <c r="A19" s="65"/>
      <c r="B19" s="66"/>
      <c r="C19" s="67"/>
      <c r="D19" s="68"/>
      <c r="E19" s="68"/>
      <c r="F19" s="68"/>
    </row>
    <row r="22" spans="1:6" x14ac:dyDescent="0.4">
      <c r="E22" s="49"/>
      <c r="F22" s="49"/>
    </row>
    <row r="23" spans="1:6" x14ac:dyDescent="0.4">
      <c r="A23" s="69">
        <v>40952</v>
      </c>
      <c r="E23" s="49"/>
      <c r="F23" s="49">
        <v>99932842.239999995</v>
      </c>
    </row>
    <row r="24" spans="1:6" x14ac:dyDescent="0.4">
      <c r="E24" s="49"/>
      <c r="F24" s="49"/>
    </row>
    <row r="25" spans="1:6" x14ac:dyDescent="0.4">
      <c r="E25" s="49"/>
      <c r="F25" s="49"/>
    </row>
    <row r="26" spans="1:6" x14ac:dyDescent="0.4">
      <c r="E26" s="49"/>
      <c r="F26" s="49"/>
    </row>
    <row r="33" spans="6:6" x14ac:dyDescent="0.4">
      <c r="F33" s="52" t="s">
        <v>8</v>
      </c>
    </row>
    <row r="92" spans="2:2" x14ac:dyDescent="0.4">
      <c r="B92" s="50" t="s">
        <v>9</v>
      </c>
    </row>
    <row r="107" spans="4:6" x14ac:dyDescent="0.4">
      <c r="D107" s="52" t="s">
        <v>10</v>
      </c>
    </row>
    <row r="110" spans="4:6" x14ac:dyDescent="0.4">
      <c r="F110" s="52">
        <v>1555000</v>
      </c>
    </row>
    <row r="111" spans="4:6" x14ac:dyDescent="0.4">
      <c r="F111" s="52">
        <v>2333000</v>
      </c>
    </row>
    <row r="112" spans="4:6" x14ac:dyDescent="0.4">
      <c r="E112" s="52">
        <v>944300</v>
      </c>
    </row>
    <row r="292" spans="4:4" x14ac:dyDescent="0.4">
      <c r="D292" s="68"/>
    </row>
  </sheetData>
  <mergeCells count="3">
    <mergeCell ref="A1:F1"/>
    <mergeCell ref="A2:F2"/>
    <mergeCell ref="A18:C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7951C-93DD-4055-BA3B-3C685238ACD2}">
  <dimension ref="A1:G288"/>
  <sheetViews>
    <sheetView topLeftCell="D4" workbookViewId="0">
      <selection activeCell="C15" sqref="C15"/>
    </sheetView>
  </sheetViews>
  <sheetFormatPr defaultColWidth="21" defaultRowHeight="19.5" x14ac:dyDescent="0.4"/>
  <cols>
    <col min="1" max="1" width="18.28515625" style="70" bestFit="1" customWidth="1"/>
    <col min="2" max="2" width="21" style="50"/>
    <col min="3" max="3" width="69.5703125" style="51" bestFit="1" customWidth="1"/>
    <col min="4" max="6" width="21" style="71"/>
    <col min="7" max="16384" width="21" style="49"/>
  </cols>
  <sheetData>
    <row r="1" spans="1:7" x14ac:dyDescent="0.4">
      <c r="A1" s="483" t="s">
        <v>4</v>
      </c>
      <c r="B1" s="483"/>
      <c r="C1" s="483"/>
      <c r="D1" s="483"/>
      <c r="E1" s="483"/>
      <c r="F1" s="483"/>
    </row>
    <row r="2" spans="1:7" x14ac:dyDescent="0.4">
      <c r="A2" s="483" t="s">
        <v>11</v>
      </c>
      <c r="B2" s="483"/>
      <c r="C2" s="483"/>
      <c r="D2" s="483"/>
      <c r="E2" s="483"/>
      <c r="F2" s="483"/>
    </row>
    <row r="3" spans="1:7" ht="20.25" thickBot="1" x14ac:dyDescent="0.45"/>
    <row r="4" spans="1:7" x14ac:dyDescent="0.4">
      <c r="A4" s="72"/>
      <c r="B4" s="54"/>
      <c r="C4" s="55" t="s">
        <v>12</v>
      </c>
      <c r="D4" s="73">
        <v>4546</v>
      </c>
      <c r="E4" s="73"/>
      <c r="F4" s="73">
        <v>4546</v>
      </c>
    </row>
    <row r="5" spans="1:7" ht="16.5" x14ac:dyDescent="0.3">
      <c r="A5" s="74" t="s">
        <v>13</v>
      </c>
      <c r="B5" s="58" t="s">
        <v>14</v>
      </c>
      <c r="C5" s="20" t="s">
        <v>15</v>
      </c>
      <c r="D5" s="75"/>
      <c r="E5" s="75">
        <v>4546</v>
      </c>
      <c r="F5" s="75">
        <f>F4+D5-E5</f>
        <v>0</v>
      </c>
      <c r="G5" s="49" t="s">
        <v>16</v>
      </c>
    </row>
    <row r="6" spans="1:7" ht="16.5" x14ac:dyDescent="0.3">
      <c r="A6" s="74" t="s">
        <v>17</v>
      </c>
      <c r="B6" s="58" t="s">
        <v>18</v>
      </c>
      <c r="C6" s="20" t="s">
        <v>19</v>
      </c>
      <c r="D6" s="75">
        <v>4546</v>
      </c>
      <c r="E6" s="75"/>
      <c r="F6" s="75">
        <f>F5+D6-E6</f>
        <v>4546</v>
      </c>
    </row>
    <row r="7" spans="1:7" ht="18" x14ac:dyDescent="0.35">
      <c r="A7" s="76"/>
      <c r="B7" s="58"/>
      <c r="C7" s="59"/>
      <c r="D7" s="75"/>
      <c r="E7" s="75"/>
      <c r="F7" s="75"/>
    </row>
    <row r="8" spans="1:7" ht="18" x14ac:dyDescent="0.35">
      <c r="A8" s="76"/>
      <c r="B8" s="58"/>
      <c r="C8" s="59"/>
      <c r="D8" s="75"/>
      <c r="E8" s="75"/>
      <c r="F8" s="75"/>
    </row>
    <row r="9" spans="1:7" ht="18" x14ac:dyDescent="0.35">
      <c r="A9" s="76"/>
      <c r="B9" s="58"/>
      <c r="C9" s="59"/>
      <c r="D9" s="75"/>
      <c r="E9" s="75"/>
      <c r="F9" s="75"/>
    </row>
    <row r="10" spans="1:7" ht="18" x14ac:dyDescent="0.35">
      <c r="A10" s="76"/>
      <c r="B10" s="58"/>
      <c r="C10" s="59"/>
      <c r="D10" s="75"/>
      <c r="E10" s="75"/>
      <c r="F10" s="75"/>
    </row>
    <row r="11" spans="1:7" ht="16.5" x14ac:dyDescent="0.3">
      <c r="A11" s="63"/>
      <c r="B11" s="77"/>
      <c r="C11" s="63"/>
      <c r="D11" s="77"/>
      <c r="E11" s="78"/>
      <c r="F11" s="78"/>
    </row>
    <row r="12" spans="1:7" ht="16.5" x14ac:dyDescent="0.3">
      <c r="A12" s="63"/>
      <c r="B12" s="77"/>
      <c r="C12" s="63"/>
      <c r="D12" s="77"/>
      <c r="E12" s="78"/>
      <c r="F12" s="78"/>
    </row>
    <row r="13" spans="1:7" ht="17.25" thickBot="1" x14ac:dyDescent="0.35">
      <c r="A13" s="79"/>
      <c r="B13" s="62"/>
      <c r="C13" s="20"/>
      <c r="D13" s="78"/>
      <c r="E13" s="78"/>
      <c r="F13" s="78"/>
    </row>
    <row r="14" spans="1:7" ht="18.75" thickBot="1" x14ac:dyDescent="0.4">
      <c r="A14" s="484" t="s">
        <v>7</v>
      </c>
      <c r="B14" s="484"/>
      <c r="C14" s="484"/>
      <c r="D14" s="80">
        <f>SUM(D4:D12)</f>
        <v>9092</v>
      </c>
      <c r="E14" s="80">
        <f>SUM(E4:E12)</f>
        <v>4546</v>
      </c>
      <c r="F14" s="80">
        <f>D14-E14</f>
        <v>4546</v>
      </c>
    </row>
    <row r="15" spans="1:7" x14ac:dyDescent="0.4">
      <c r="A15" s="81"/>
      <c r="B15" s="66"/>
      <c r="C15" s="67"/>
      <c r="D15" s="82"/>
      <c r="E15" s="82"/>
      <c r="F15" s="82"/>
    </row>
    <row r="88" spans="2:2" x14ac:dyDescent="0.4">
      <c r="B88" s="50" t="s">
        <v>9</v>
      </c>
    </row>
    <row r="103" spans="4:6" x14ac:dyDescent="0.4">
      <c r="D103" s="71" t="s">
        <v>10</v>
      </c>
    </row>
    <row r="106" spans="4:6" x14ac:dyDescent="0.4">
      <c r="F106" s="71">
        <v>1555000</v>
      </c>
    </row>
    <row r="107" spans="4:6" x14ac:dyDescent="0.4">
      <c r="F107" s="71">
        <v>2333000</v>
      </c>
    </row>
    <row r="108" spans="4:6" x14ac:dyDescent="0.4">
      <c r="E108" s="71">
        <v>944300</v>
      </c>
    </row>
    <row r="288" spans="4:4" x14ac:dyDescent="0.4">
      <c r="D288" s="82"/>
    </row>
  </sheetData>
  <mergeCells count="3">
    <mergeCell ref="A1:F1"/>
    <mergeCell ref="A2:F2"/>
    <mergeCell ref="A14:C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5F47A-AD66-4DD3-A3B2-F43175603E38}">
  <dimension ref="A1:I339"/>
  <sheetViews>
    <sheetView topLeftCell="E43" workbookViewId="0">
      <selection activeCell="B54" sqref="B54"/>
    </sheetView>
  </sheetViews>
  <sheetFormatPr defaultColWidth="21" defaultRowHeight="19.5" x14ac:dyDescent="0.4"/>
  <cols>
    <col min="1" max="1" width="16.5703125" style="70" customWidth="1"/>
    <col min="2" max="2" width="21" style="50"/>
    <col min="3" max="3" width="79.28515625" style="51" bestFit="1" customWidth="1"/>
    <col min="4" max="6" width="21" style="85"/>
    <col min="7" max="7" width="21" style="83"/>
    <col min="8" max="8" width="21" style="84"/>
    <col min="9" max="16384" width="21" style="49"/>
  </cols>
  <sheetData>
    <row r="1" spans="1:8" x14ac:dyDescent="0.4">
      <c r="A1" s="483" t="s">
        <v>4</v>
      </c>
      <c r="B1" s="483"/>
      <c r="C1" s="483"/>
      <c r="D1" s="483"/>
      <c r="E1" s="483"/>
      <c r="F1" s="483"/>
    </row>
    <row r="2" spans="1:8" x14ac:dyDescent="0.4">
      <c r="A2" s="483" t="s">
        <v>20</v>
      </c>
      <c r="B2" s="483"/>
      <c r="C2" s="483"/>
      <c r="D2" s="483"/>
      <c r="E2" s="483"/>
      <c r="F2" s="483"/>
    </row>
    <row r="3" spans="1:8" ht="20.25" thickBot="1" x14ac:dyDescent="0.45">
      <c r="F3" s="86"/>
    </row>
    <row r="4" spans="1:8" ht="20.25" thickBot="1" x14ac:dyDescent="0.45"/>
    <row r="5" spans="1:8" x14ac:dyDescent="0.4">
      <c r="A5" s="72"/>
      <c r="B5" s="54"/>
      <c r="C5" s="55" t="s">
        <v>21</v>
      </c>
      <c r="D5" s="87">
        <v>21405.5</v>
      </c>
      <c r="E5" s="87"/>
      <c r="F5" s="88">
        <f>D5</f>
        <v>21405.5</v>
      </c>
    </row>
    <row r="6" spans="1:8" s="96" customFormat="1" ht="16.5" x14ac:dyDescent="0.3">
      <c r="A6" s="89">
        <v>43105</v>
      </c>
      <c r="B6" s="90" t="s">
        <v>22</v>
      </c>
      <c r="C6" s="91" t="s">
        <v>23</v>
      </c>
      <c r="D6" s="92"/>
      <c r="E6" s="93">
        <v>1204</v>
      </c>
      <c r="F6" s="93">
        <f t="shared" ref="F6:F55" si="0">F5+D6-E6</f>
        <v>20201.5</v>
      </c>
      <c r="G6" s="94"/>
      <c r="H6" s="95"/>
    </row>
    <row r="7" spans="1:8" ht="16.5" x14ac:dyDescent="0.3">
      <c r="A7" s="97">
        <v>43111</v>
      </c>
      <c r="B7" s="98" t="s">
        <v>24</v>
      </c>
      <c r="C7" s="20" t="s">
        <v>25</v>
      </c>
      <c r="D7" s="99"/>
      <c r="E7" s="100">
        <v>3950</v>
      </c>
      <c r="F7" s="88">
        <f t="shared" si="0"/>
        <v>16251.5</v>
      </c>
    </row>
    <row r="8" spans="1:8" ht="16.5" x14ac:dyDescent="0.3">
      <c r="A8" s="7">
        <v>43159</v>
      </c>
      <c r="B8" s="8" t="s">
        <v>26</v>
      </c>
      <c r="C8" s="20" t="s">
        <v>27</v>
      </c>
      <c r="D8" s="99">
        <v>410</v>
      </c>
      <c r="E8" s="100"/>
      <c r="F8" s="88">
        <f t="shared" si="0"/>
        <v>16661.5</v>
      </c>
    </row>
    <row r="9" spans="1:8" ht="16.5" x14ac:dyDescent="0.3">
      <c r="A9" s="97">
        <v>43199</v>
      </c>
      <c r="B9" s="101" t="s">
        <v>28</v>
      </c>
      <c r="C9" s="20" t="s">
        <v>29</v>
      </c>
      <c r="D9" s="99">
        <v>1000</v>
      </c>
      <c r="E9" s="100"/>
      <c r="F9" s="88">
        <f t="shared" si="0"/>
        <v>17661.5</v>
      </c>
    </row>
    <row r="10" spans="1:8" ht="16.5" x14ac:dyDescent="0.3">
      <c r="A10" s="97">
        <v>43207</v>
      </c>
      <c r="B10" s="102" t="s">
        <v>30</v>
      </c>
      <c r="C10" s="20" t="s">
        <v>31</v>
      </c>
      <c r="D10" s="99"/>
      <c r="E10" s="100">
        <v>3350</v>
      </c>
      <c r="F10" s="88">
        <f t="shared" si="0"/>
        <v>14311.5</v>
      </c>
    </row>
    <row r="11" spans="1:8" ht="16.5" x14ac:dyDescent="0.3">
      <c r="A11" s="97">
        <v>43234</v>
      </c>
      <c r="B11" s="101" t="s">
        <v>32</v>
      </c>
      <c r="C11" s="20" t="s">
        <v>33</v>
      </c>
      <c r="D11" s="99">
        <v>10000</v>
      </c>
      <c r="E11" s="100"/>
      <c r="F11" s="88">
        <f t="shared" si="0"/>
        <v>24311.5</v>
      </c>
    </row>
    <row r="12" spans="1:8" ht="16.5" x14ac:dyDescent="0.3">
      <c r="A12" s="97">
        <v>43234</v>
      </c>
      <c r="B12" s="102" t="s">
        <v>34</v>
      </c>
      <c r="C12" s="103" t="s">
        <v>35</v>
      </c>
      <c r="D12" s="104"/>
      <c r="E12" s="105">
        <v>24000</v>
      </c>
      <c r="F12" s="88">
        <f t="shared" si="0"/>
        <v>311.5</v>
      </c>
    </row>
    <row r="13" spans="1:8" ht="16.5" x14ac:dyDescent="0.3">
      <c r="A13" s="97">
        <v>43241</v>
      </c>
      <c r="B13" s="102" t="s">
        <v>36</v>
      </c>
      <c r="C13" s="20" t="s">
        <v>37</v>
      </c>
      <c r="D13" s="99">
        <v>24000</v>
      </c>
      <c r="E13" s="100"/>
      <c r="F13" s="88">
        <f t="shared" si="0"/>
        <v>24311.5</v>
      </c>
    </row>
    <row r="14" spans="1:8" ht="16.5" x14ac:dyDescent="0.3">
      <c r="A14" s="97">
        <v>43241</v>
      </c>
      <c r="B14" s="102" t="s">
        <v>38</v>
      </c>
      <c r="C14" s="20" t="s">
        <v>39</v>
      </c>
      <c r="D14" s="99"/>
      <c r="E14" s="100">
        <v>10953</v>
      </c>
      <c r="F14" s="88">
        <f t="shared" si="0"/>
        <v>13358.5</v>
      </c>
    </row>
    <row r="15" spans="1:8" ht="16.5" x14ac:dyDescent="0.3">
      <c r="A15" s="97">
        <v>43411</v>
      </c>
      <c r="B15" s="8" t="s">
        <v>40</v>
      </c>
      <c r="C15" s="20" t="s">
        <v>41</v>
      </c>
      <c r="D15" s="99">
        <v>7000</v>
      </c>
      <c r="E15" s="100"/>
      <c r="F15" s="88">
        <f t="shared" si="0"/>
        <v>20358.5</v>
      </c>
    </row>
    <row r="16" spans="1:8" ht="16.5" x14ac:dyDescent="0.3">
      <c r="A16" s="97">
        <v>43423</v>
      </c>
      <c r="B16" s="102" t="s">
        <v>42</v>
      </c>
      <c r="C16" s="20" t="s">
        <v>43</v>
      </c>
      <c r="D16" s="99"/>
      <c r="E16" s="100">
        <v>6722</v>
      </c>
      <c r="F16" s="88">
        <f t="shared" si="0"/>
        <v>13636.5</v>
      </c>
      <c r="G16" s="49"/>
      <c r="H16" s="49"/>
    </row>
    <row r="17" spans="1:9" ht="33" x14ac:dyDescent="0.3">
      <c r="A17" s="106">
        <v>43556</v>
      </c>
      <c r="B17" s="107" t="s">
        <v>44</v>
      </c>
      <c r="C17" s="108" t="s">
        <v>45</v>
      </c>
      <c r="D17" s="99"/>
      <c r="E17" s="109">
        <v>7112.5</v>
      </c>
      <c r="F17" s="110">
        <f t="shared" si="0"/>
        <v>6524</v>
      </c>
      <c r="G17" s="83">
        <v>5900</v>
      </c>
      <c r="H17" s="84">
        <f>G17/100</f>
        <v>59</v>
      </c>
    </row>
    <row r="18" spans="1:9" ht="16.5" x14ac:dyDescent="0.3">
      <c r="A18" s="97">
        <v>43650</v>
      </c>
      <c r="B18" s="102" t="s">
        <v>46</v>
      </c>
      <c r="C18" s="20" t="s">
        <v>47</v>
      </c>
      <c r="D18" s="99">
        <v>20000</v>
      </c>
      <c r="E18" s="100"/>
      <c r="F18" s="88">
        <f t="shared" si="0"/>
        <v>26524</v>
      </c>
      <c r="G18" s="83">
        <v>150</v>
      </c>
      <c r="H18" s="84">
        <f>G18/50</f>
        <v>3</v>
      </c>
    </row>
    <row r="19" spans="1:9" ht="16.5" x14ac:dyDescent="0.3">
      <c r="A19" s="97">
        <v>43651</v>
      </c>
      <c r="B19" s="102" t="s">
        <v>48</v>
      </c>
      <c r="C19" s="24" t="s">
        <v>49</v>
      </c>
      <c r="D19" s="111"/>
      <c r="E19" s="112">
        <v>20000</v>
      </c>
      <c r="F19" s="88">
        <f t="shared" si="0"/>
        <v>6524</v>
      </c>
      <c r="G19" s="83">
        <v>220</v>
      </c>
      <c r="H19" s="84">
        <f>G19/20</f>
        <v>11</v>
      </c>
      <c r="I19" s="49" t="s">
        <v>50</v>
      </c>
    </row>
    <row r="20" spans="1:9" ht="16.5" x14ac:dyDescent="0.3">
      <c r="A20" s="97">
        <v>43676</v>
      </c>
      <c r="B20" s="102" t="s">
        <v>51</v>
      </c>
      <c r="C20" s="20" t="s">
        <v>52</v>
      </c>
      <c r="D20" s="99">
        <v>20000</v>
      </c>
      <c r="E20" s="100"/>
      <c r="F20" s="88">
        <f t="shared" si="0"/>
        <v>26524</v>
      </c>
      <c r="G20" s="83">
        <v>200</v>
      </c>
      <c r="H20" s="84">
        <f>G20/10</f>
        <v>20</v>
      </c>
    </row>
    <row r="21" spans="1:9" ht="16.5" x14ac:dyDescent="0.3">
      <c r="A21" s="97">
        <v>43676</v>
      </c>
      <c r="B21" s="102" t="s">
        <v>53</v>
      </c>
      <c r="C21" s="20" t="s">
        <v>54</v>
      </c>
      <c r="D21" s="99"/>
      <c r="E21" s="100">
        <v>16821</v>
      </c>
      <c r="F21" s="88">
        <f t="shared" si="0"/>
        <v>9703</v>
      </c>
      <c r="G21" s="83">
        <v>30</v>
      </c>
      <c r="H21" s="84">
        <f>G21/5</f>
        <v>6</v>
      </c>
    </row>
    <row r="22" spans="1:9" ht="16.5" x14ac:dyDescent="0.3">
      <c r="A22" s="97">
        <v>43762</v>
      </c>
      <c r="B22" s="102" t="s">
        <v>55</v>
      </c>
      <c r="C22" s="20" t="s">
        <v>56</v>
      </c>
      <c r="D22" s="99">
        <v>17000</v>
      </c>
      <c r="E22" s="100"/>
      <c r="F22" s="88">
        <f t="shared" si="0"/>
        <v>26703</v>
      </c>
    </row>
    <row r="23" spans="1:9" ht="16.5" x14ac:dyDescent="0.3">
      <c r="A23" s="97">
        <v>43787</v>
      </c>
      <c r="B23" s="102" t="s">
        <v>57</v>
      </c>
      <c r="C23" s="20" t="s">
        <v>58</v>
      </c>
      <c r="D23" s="99"/>
      <c r="E23" s="100">
        <v>11724.5</v>
      </c>
      <c r="F23" s="88">
        <f t="shared" si="0"/>
        <v>14978.5</v>
      </c>
    </row>
    <row r="24" spans="1:9" ht="16.5" x14ac:dyDescent="0.3">
      <c r="A24" s="97">
        <v>43791</v>
      </c>
      <c r="B24" s="102" t="s">
        <v>59</v>
      </c>
      <c r="C24" s="20" t="s">
        <v>60</v>
      </c>
      <c r="D24" s="99">
        <v>5000</v>
      </c>
      <c r="E24" s="100"/>
      <c r="F24" s="88">
        <f t="shared" si="0"/>
        <v>19978.5</v>
      </c>
    </row>
    <row r="25" spans="1:9" ht="16.5" x14ac:dyDescent="0.3">
      <c r="A25" s="97">
        <v>43804</v>
      </c>
      <c r="B25" s="102" t="s">
        <v>61</v>
      </c>
      <c r="C25" s="20" t="s">
        <v>62</v>
      </c>
      <c r="D25" s="99"/>
      <c r="E25" s="100">
        <v>2442.8000000000002</v>
      </c>
      <c r="F25" s="88">
        <f t="shared" si="0"/>
        <v>17535.7</v>
      </c>
    </row>
    <row r="26" spans="1:9" ht="16.5" x14ac:dyDescent="0.3">
      <c r="A26" s="97">
        <v>45076</v>
      </c>
      <c r="B26" s="113" t="s">
        <v>63</v>
      </c>
      <c r="C26" s="114" t="s">
        <v>64</v>
      </c>
      <c r="D26" s="99">
        <v>20000</v>
      </c>
      <c r="E26" s="100"/>
      <c r="F26" s="88">
        <f t="shared" si="0"/>
        <v>37535.699999999997</v>
      </c>
    </row>
    <row r="27" spans="1:9" ht="16.5" x14ac:dyDescent="0.3">
      <c r="A27" s="97">
        <v>45076</v>
      </c>
      <c r="B27" s="102" t="s">
        <v>65</v>
      </c>
      <c r="C27" s="114" t="s">
        <v>66</v>
      </c>
      <c r="D27" s="111"/>
      <c r="E27" s="112">
        <v>20000</v>
      </c>
      <c r="F27" s="88">
        <f t="shared" si="0"/>
        <v>17535.699999999997</v>
      </c>
      <c r="G27" s="83" t="s">
        <v>50</v>
      </c>
    </row>
    <row r="28" spans="1:9" ht="16.5" x14ac:dyDescent="0.3">
      <c r="A28" s="97">
        <v>45117</v>
      </c>
      <c r="B28" s="102" t="s">
        <v>67</v>
      </c>
      <c r="C28" s="20" t="s">
        <v>68</v>
      </c>
      <c r="D28" s="99">
        <v>20000</v>
      </c>
      <c r="E28" s="100"/>
      <c r="F28" s="88">
        <f t="shared" si="0"/>
        <v>37535.699999999997</v>
      </c>
    </row>
    <row r="29" spans="1:9" ht="16.5" x14ac:dyDescent="0.3">
      <c r="A29" s="97">
        <v>45117</v>
      </c>
      <c r="B29" s="102" t="s">
        <v>69</v>
      </c>
      <c r="C29" s="20" t="s">
        <v>70</v>
      </c>
      <c r="D29" s="99"/>
      <c r="E29" s="100">
        <v>6989.97</v>
      </c>
      <c r="F29" s="88">
        <f t="shared" si="0"/>
        <v>30545.729999999996</v>
      </c>
    </row>
    <row r="30" spans="1:9" ht="16.5" x14ac:dyDescent="0.3">
      <c r="A30" s="97">
        <v>45117</v>
      </c>
      <c r="B30" s="102" t="s">
        <v>71</v>
      </c>
      <c r="C30" s="20" t="s">
        <v>72</v>
      </c>
      <c r="D30" s="99"/>
      <c r="E30" s="100">
        <v>13010.03</v>
      </c>
      <c r="F30" s="88">
        <f t="shared" si="0"/>
        <v>17535.699999999997</v>
      </c>
    </row>
    <row r="31" spans="1:9" ht="16.5" x14ac:dyDescent="0.3">
      <c r="A31" s="97">
        <v>45124</v>
      </c>
      <c r="B31" s="102" t="s">
        <v>73</v>
      </c>
      <c r="C31" s="114" t="s">
        <v>74</v>
      </c>
      <c r="D31" s="99">
        <v>3000</v>
      </c>
      <c r="E31" s="100"/>
      <c r="F31" s="88">
        <f t="shared" si="0"/>
        <v>20535.699999999997</v>
      </c>
      <c r="H31" s="49"/>
    </row>
    <row r="32" spans="1:9" ht="33" x14ac:dyDescent="0.3">
      <c r="A32" s="106">
        <v>45124</v>
      </c>
      <c r="B32" s="107" t="s">
        <v>75</v>
      </c>
      <c r="C32" s="15" t="s">
        <v>76</v>
      </c>
      <c r="D32" s="111"/>
      <c r="E32" s="116">
        <v>3000</v>
      </c>
      <c r="F32" s="110">
        <f t="shared" si="0"/>
        <v>17535.699999999997</v>
      </c>
      <c r="G32" s="83" t="s">
        <v>50</v>
      </c>
      <c r="H32" s="117"/>
    </row>
    <row r="33" spans="1:8" ht="16.5" x14ac:dyDescent="0.3">
      <c r="A33" s="97">
        <v>45160</v>
      </c>
      <c r="B33" s="102" t="s">
        <v>77</v>
      </c>
      <c r="C33" s="20" t="s">
        <v>78</v>
      </c>
      <c r="D33" s="99">
        <v>3000</v>
      </c>
      <c r="E33" s="100"/>
      <c r="F33" s="88">
        <f t="shared" si="0"/>
        <v>20535.699999999997</v>
      </c>
      <c r="H33" s="49"/>
    </row>
    <row r="34" spans="1:8" ht="16.5" x14ac:dyDescent="0.3">
      <c r="A34" s="97">
        <v>45160</v>
      </c>
      <c r="B34" s="102" t="s">
        <v>79</v>
      </c>
      <c r="C34" s="20" t="s">
        <v>80</v>
      </c>
      <c r="D34" s="99"/>
      <c r="E34" s="100">
        <v>80</v>
      </c>
      <c r="F34" s="88">
        <f t="shared" si="0"/>
        <v>20455.699999999997</v>
      </c>
      <c r="H34" s="49"/>
    </row>
    <row r="35" spans="1:8" ht="16.5" x14ac:dyDescent="0.3">
      <c r="A35" s="97">
        <v>45226</v>
      </c>
      <c r="B35" s="102" t="s">
        <v>81</v>
      </c>
      <c r="C35" s="118" t="s">
        <v>82</v>
      </c>
      <c r="D35" s="104"/>
      <c r="E35" s="105">
        <v>2920</v>
      </c>
      <c r="F35" s="88">
        <f t="shared" si="0"/>
        <v>17535.699999999997</v>
      </c>
      <c r="G35" s="83" t="s">
        <v>16</v>
      </c>
    </row>
    <row r="36" spans="1:8" ht="16.5" x14ac:dyDescent="0.3">
      <c r="A36" s="97">
        <v>45309</v>
      </c>
      <c r="B36" s="102" t="s">
        <v>83</v>
      </c>
      <c r="C36" s="20" t="s">
        <v>2</v>
      </c>
      <c r="D36" s="99">
        <v>2920</v>
      </c>
      <c r="E36" s="100"/>
      <c r="F36" s="88">
        <f t="shared" si="0"/>
        <v>20455.699999999997</v>
      </c>
    </row>
    <row r="37" spans="1:8" ht="16.5" x14ac:dyDescent="0.3">
      <c r="A37" s="97">
        <v>45309</v>
      </c>
      <c r="B37" s="102" t="s">
        <v>84</v>
      </c>
      <c r="C37" s="20" t="s">
        <v>85</v>
      </c>
      <c r="D37" s="99"/>
      <c r="E37" s="100">
        <v>2920</v>
      </c>
      <c r="F37" s="88">
        <f t="shared" si="0"/>
        <v>17535.699999999997</v>
      </c>
    </row>
    <row r="38" spans="1:8" ht="16.5" x14ac:dyDescent="0.3">
      <c r="A38" s="97">
        <v>45439</v>
      </c>
      <c r="B38" s="102" t="s">
        <v>86</v>
      </c>
      <c r="C38" s="20" t="s">
        <v>87</v>
      </c>
      <c r="D38" s="99"/>
      <c r="E38" s="100">
        <v>9935.7000000000007</v>
      </c>
      <c r="F38" s="88">
        <f t="shared" si="0"/>
        <v>7599.9999999999964</v>
      </c>
    </row>
    <row r="39" spans="1:8" ht="16.5" x14ac:dyDescent="0.3">
      <c r="A39" s="97">
        <v>45538</v>
      </c>
      <c r="B39" s="102" t="s">
        <v>88</v>
      </c>
      <c r="C39" s="114" t="s">
        <v>89</v>
      </c>
      <c r="D39" s="99">
        <v>20000</v>
      </c>
      <c r="E39" s="100"/>
      <c r="F39" s="88">
        <f t="shared" si="0"/>
        <v>27599.999999999996</v>
      </c>
    </row>
    <row r="40" spans="1:8" ht="16.5" x14ac:dyDescent="0.3">
      <c r="A40" s="97">
        <v>45597</v>
      </c>
      <c r="B40" s="102" t="s">
        <v>90</v>
      </c>
      <c r="C40" s="114" t="s">
        <v>91</v>
      </c>
      <c r="D40" s="99">
        <v>20000</v>
      </c>
      <c r="E40" s="100"/>
      <c r="F40" s="88">
        <f t="shared" si="0"/>
        <v>47600</v>
      </c>
      <c r="G40" s="83" t="s">
        <v>16</v>
      </c>
    </row>
    <row r="41" spans="1:8" ht="16.5" x14ac:dyDescent="0.3">
      <c r="A41" s="97">
        <v>45636</v>
      </c>
      <c r="B41" s="102" t="s">
        <v>92</v>
      </c>
      <c r="C41" s="20" t="s">
        <v>85</v>
      </c>
      <c r="D41" s="99"/>
      <c r="E41" s="100">
        <v>10000</v>
      </c>
      <c r="F41" s="88">
        <f t="shared" si="0"/>
        <v>37600</v>
      </c>
    </row>
    <row r="42" spans="1:8" ht="16.5" x14ac:dyDescent="0.3">
      <c r="A42" s="97">
        <v>45643</v>
      </c>
      <c r="B42" s="102" t="s">
        <v>93</v>
      </c>
      <c r="C42" s="20" t="s">
        <v>94</v>
      </c>
      <c r="D42" s="99">
        <v>10000</v>
      </c>
      <c r="E42" s="100"/>
      <c r="F42" s="88">
        <f t="shared" si="0"/>
        <v>47600</v>
      </c>
    </row>
    <row r="43" spans="1:8" ht="16.5" x14ac:dyDescent="0.3">
      <c r="A43" s="97">
        <v>45695</v>
      </c>
      <c r="B43" s="102" t="s">
        <v>95</v>
      </c>
      <c r="C43" s="103" t="s">
        <v>96</v>
      </c>
      <c r="D43" s="104"/>
      <c r="E43" s="105">
        <v>500</v>
      </c>
      <c r="F43" s="88">
        <f t="shared" si="0"/>
        <v>47100</v>
      </c>
    </row>
    <row r="44" spans="1:8" ht="16.5" x14ac:dyDescent="0.3">
      <c r="A44" s="97">
        <v>45758</v>
      </c>
      <c r="B44" s="102" t="s">
        <v>97</v>
      </c>
      <c r="C44" s="20" t="s">
        <v>98</v>
      </c>
      <c r="D44" s="99"/>
      <c r="E44" s="100">
        <v>5000</v>
      </c>
      <c r="F44" s="88">
        <f t="shared" si="0"/>
        <v>42100</v>
      </c>
    </row>
    <row r="45" spans="1:8" ht="16.5" x14ac:dyDescent="0.3">
      <c r="A45" s="97">
        <v>45761</v>
      </c>
      <c r="B45" s="102" t="s">
        <v>97</v>
      </c>
      <c r="C45" s="103" t="s">
        <v>99</v>
      </c>
      <c r="D45" s="104"/>
      <c r="E45" s="105">
        <v>2000</v>
      </c>
      <c r="F45" s="88">
        <f t="shared" si="0"/>
        <v>40100</v>
      </c>
      <c r="G45" s="83" t="s">
        <v>16</v>
      </c>
    </row>
    <row r="46" spans="1:8" ht="16.5" x14ac:dyDescent="0.3">
      <c r="A46" s="97">
        <v>45783</v>
      </c>
      <c r="B46" s="102" t="s">
        <v>100</v>
      </c>
      <c r="C46" s="20" t="s">
        <v>101</v>
      </c>
      <c r="D46" s="99">
        <v>2000</v>
      </c>
      <c r="E46" s="100"/>
      <c r="F46" s="88">
        <f t="shared" si="0"/>
        <v>42100</v>
      </c>
    </row>
    <row r="47" spans="1:8" ht="16.5" x14ac:dyDescent="0.3">
      <c r="A47" s="97">
        <v>45783</v>
      </c>
      <c r="B47" s="102" t="s">
        <v>102</v>
      </c>
      <c r="C47" s="20" t="s">
        <v>103</v>
      </c>
      <c r="D47" s="99"/>
      <c r="E47" s="100">
        <v>1545</v>
      </c>
      <c r="F47" s="88">
        <f t="shared" si="0"/>
        <v>40555</v>
      </c>
      <c r="G47" s="83" t="s">
        <v>16</v>
      </c>
    </row>
    <row r="48" spans="1:8" ht="16.5" x14ac:dyDescent="0.3">
      <c r="A48" s="97">
        <v>45884</v>
      </c>
      <c r="B48" s="102" t="s">
        <v>104</v>
      </c>
      <c r="C48" s="24" t="s">
        <v>105</v>
      </c>
      <c r="D48" s="447"/>
      <c r="E48" s="119">
        <v>5000</v>
      </c>
      <c r="F48" s="88">
        <f t="shared" si="0"/>
        <v>35555</v>
      </c>
    </row>
    <row r="49" spans="1:6" ht="16.5" x14ac:dyDescent="0.3">
      <c r="A49" s="97">
        <v>45898</v>
      </c>
      <c r="B49" s="102" t="s">
        <v>106</v>
      </c>
      <c r="C49" s="20" t="s">
        <v>94</v>
      </c>
      <c r="D49" s="99">
        <v>10000</v>
      </c>
      <c r="E49" s="100"/>
      <c r="F49" s="88">
        <f t="shared" si="0"/>
        <v>45555</v>
      </c>
    </row>
    <row r="50" spans="1:6" ht="16.5" x14ac:dyDescent="0.3">
      <c r="A50" s="97">
        <v>45919</v>
      </c>
      <c r="B50" s="102" t="s">
        <v>107</v>
      </c>
      <c r="C50" s="103" t="s">
        <v>108</v>
      </c>
      <c r="D50" s="104"/>
      <c r="E50" s="105">
        <v>15000</v>
      </c>
      <c r="F50" s="88">
        <f t="shared" si="0"/>
        <v>30555</v>
      </c>
    </row>
    <row r="51" spans="1:6" ht="16.5" x14ac:dyDescent="0.3">
      <c r="A51" s="97">
        <v>45973</v>
      </c>
      <c r="B51" s="102" t="s">
        <v>109</v>
      </c>
      <c r="C51" s="20" t="s">
        <v>2</v>
      </c>
      <c r="D51" s="99">
        <v>15000</v>
      </c>
      <c r="E51" s="100"/>
      <c r="F51" s="88">
        <f t="shared" si="0"/>
        <v>45555</v>
      </c>
    </row>
    <row r="52" spans="1:6" ht="16.5" x14ac:dyDescent="0.3">
      <c r="A52" s="97">
        <v>45973</v>
      </c>
      <c r="B52" s="102" t="s">
        <v>110</v>
      </c>
      <c r="C52" s="20" t="s">
        <v>111</v>
      </c>
      <c r="D52" s="99"/>
      <c r="E52" s="100">
        <v>8771.2000000000007</v>
      </c>
      <c r="F52" s="88">
        <f t="shared" si="0"/>
        <v>36783.800000000003</v>
      </c>
    </row>
    <row r="53" spans="1:6" ht="16.5" x14ac:dyDescent="0.3">
      <c r="A53" s="97">
        <v>45973</v>
      </c>
      <c r="B53" s="102" t="s">
        <v>112</v>
      </c>
      <c r="C53" s="20" t="s">
        <v>85</v>
      </c>
      <c r="D53" s="99"/>
      <c r="E53" s="100">
        <v>6228.8</v>
      </c>
      <c r="F53" s="88">
        <f t="shared" si="0"/>
        <v>30555.000000000004</v>
      </c>
    </row>
    <row r="54" spans="1:6" ht="16.5" x14ac:dyDescent="0.3">
      <c r="A54" s="97">
        <v>46127</v>
      </c>
      <c r="B54" s="8" t="s">
        <v>2336</v>
      </c>
      <c r="C54" s="24" t="s">
        <v>2020</v>
      </c>
      <c r="D54" s="99">
        <v>10000</v>
      </c>
      <c r="E54" s="100"/>
      <c r="F54" s="88">
        <f t="shared" si="0"/>
        <v>40555</v>
      </c>
    </row>
    <row r="55" spans="1:6" ht="16.5" x14ac:dyDescent="0.3">
      <c r="A55" s="97">
        <v>46127</v>
      </c>
      <c r="B55" s="102" t="s">
        <v>2418</v>
      </c>
      <c r="C55" s="20" t="s">
        <v>103</v>
      </c>
      <c r="D55" s="99"/>
      <c r="E55" s="100">
        <v>10000</v>
      </c>
      <c r="F55" s="88">
        <f t="shared" si="0"/>
        <v>30555</v>
      </c>
    </row>
    <row r="56" spans="1:6" ht="16.5" x14ac:dyDescent="0.3">
      <c r="A56" s="97"/>
      <c r="B56" s="102"/>
      <c r="C56" s="20"/>
      <c r="D56" s="99"/>
      <c r="E56" s="100"/>
      <c r="F56" s="88"/>
    </row>
    <row r="57" spans="1:6" ht="16.5" x14ac:dyDescent="0.3">
      <c r="A57" s="97"/>
      <c r="B57" s="102"/>
      <c r="C57" s="20"/>
      <c r="D57" s="99"/>
      <c r="E57" s="100"/>
      <c r="F57" s="88"/>
    </row>
    <row r="58" spans="1:6" ht="16.5" x14ac:dyDescent="0.3">
      <c r="A58" s="97"/>
      <c r="B58" s="102"/>
      <c r="C58" s="20"/>
      <c r="D58" s="99"/>
      <c r="E58" s="100"/>
      <c r="F58" s="88"/>
    </row>
    <row r="59" spans="1:6" ht="16.5" x14ac:dyDescent="0.3">
      <c r="A59" s="97"/>
      <c r="B59" s="102"/>
      <c r="C59" s="20"/>
      <c r="D59" s="99"/>
      <c r="E59" s="100"/>
      <c r="F59" s="88"/>
    </row>
    <row r="60" spans="1:6" ht="16.5" x14ac:dyDescent="0.3">
      <c r="A60" s="97"/>
      <c r="B60" s="102"/>
      <c r="C60" s="20"/>
      <c r="D60" s="99"/>
      <c r="E60" s="100"/>
      <c r="F60" s="88"/>
    </row>
    <row r="61" spans="1:6" ht="16.5" x14ac:dyDescent="0.3">
      <c r="A61" s="97"/>
      <c r="B61" s="102"/>
      <c r="C61" s="20"/>
      <c r="D61" s="99"/>
      <c r="E61" s="100"/>
      <c r="F61" s="88"/>
    </row>
    <row r="62" spans="1:6" ht="16.5" x14ac:dyDescent="0.3">
      <c r="A62" s="97"/>
      <c r="B62" s="102"/>
      <c r="C62" s="20"/>
      <c r="D62" s="99"/>
      <c r="E62" s="100"/>
      <c r="F62" s="88"/>
    </row>
    <row r="63" spans="1:6" ht="16.5" x14ac:dyDescent="0.3">
      <c r="A63" s="97"/>
      <c r="B63" s="102"/>
      <c r="C63" s="20"/>
      <c r="D63" s="99"/>
      <c r="E63" s="100"/>
      <c r="F63" s="88"/>
    </row>
    <row r="64" spans="1:6" ht="16.5" x14ac:dyDescent="0.3">
      <c r="A64" s="97"/>
      <c r="B64" s="102"/>
      <c r="C64" s="20"/>
      <c r="D64" s="99"/>
      <c r="E64" s="100"/>
      <c r="F64" s="88"/>
    </row>
    <row r="65" spans="1:8" ht="18" x14ac:dyDescent="0.35">
      <c r="A65" s="97"/>
      <c r="B65" s="102"/>
      <c r="C65" s="20"/>
      <c r="D65" s="115"/>
      <c r="E65" s="100"/>
      <c r="F65" s="88"/>
    </row>
    <row r="66" spans="1:8" ht="18" x14ac:dyDescent="0.35">
      <c r="A66" s="97"/>
      <c r="B66" s="102"/>
      <c r="C66" s="20"/>
      <c r="D66" s="115"/>
      <c r="E66" s="100"/>
      <c r="F66" s="88"/>
    </row>
    <row r="67" spans="1:8" ht="18" x14ac:dyDescent="0.35">
      <c r="A67" s="97"/>
      <c r="B67" s="102"/>
      <c r="C67" s="20"/>
      <c r="D67" s="115"/>
      <c r="E67" s="100"/>
      <c r="F67" s="88"/>
    </row>
    <row r="68" spans="1:8" ht="18" x14ac:dyDescent="0.35">
      <c r="A68" s="97"/>
      <c r="B68" s="102"/>
      <c r="C68" s="20"/>
      <c r="D68" s="115"/>
      <c r="E68" s="100"/>
      <c r="F68" s="88"/>
    </row>
    <row r="69" spans="1:8" ht="18" x14ac:dyDescent="0.35">
      <c r="A69" s="97"/>
      <c r="B69" s="102"/>
      <c r="C69" s="20"/>
      <c r="D69" s="115"/>
      <c r="E69" s="100"/>
      <c r="F69" s="88"/>
    </row>
    <row r="70" spans="1:8" ht="16.5" x14ac:dyDescent="0.3">
      <c r="A70" s="97"/>
      <c r="B70" s="102"/>
      <c r="C70" s="24"/>
      <c r="D70" s="99"/>
      <c r="E70" s="100"/>
      <c r="F70" s="100"/>
      <c r="G70" s="83">
        <v>22</v>
      </c>
      <c r="H70" s="84">
        <f>G70/1</f>
        <v>22</v>
      </c>
    </row>
    <row r="71" spans="1:8" ht="17.25" thickBot="1" x14ac:dyDescent="0.35">
      <c r="A71" s="79"/>
      <c r="B71" s="62"/>
      <c r="C71" s="20"/>
      <c r="D71" s="120"/>
      <c r="E71" s="120"/>
      <c r="F71" s="120"/>
      <c r="G71" s="83">
        <v>1.5</v>
      </c>
      <c r="H71" s="84">
        <f>G71/0.5</f>
        <v>3</v>
      </c>
    </row>
    <row r="72" spans="1:8" ht="18.75" thickBot="1" x14ac:dyDescent="0.4">
      <c r="A72" s="485" t="s">
        <v>7</v>
      </c>
      <c r="B72" s="486"/>
      <c r="C72" s="486"/>
      <c r="D72" s="121">
        <f>SUM(D5:D71)</f>
        <v>261735.5</v>
      </c>
      <c r="E72" s="121">
        <f>SUM(E5:E71)</f>
        <v>231180.5</v>
      </c>
      <c r="F72" s="122">
        <f>D72-E72</f>
        <v>30555</v>
      </c>
      <c r="G72" s="123">
        <v>0.5</v>
      </c>
      <c r="H72" s="84">
        <f>G72/0.1</f>
        <v>5</v>
      </c>
    </row>
    <row r="73" spans="1:8" x14ac:dyDescent="0.4">
      <c r="A73" s="81"/>
      <c r="B73" s="66"/>
      <c r="C73" s="67"/>
      <c r="D73" s="124"/>
      <c r="E73" s="124"/>
      <c r="F73" s="124"/>
    </row>
    <row r="74" spans="1:8" x14ac:dyDescent="0.4">
      <c r="G74" s="125">
        <f>SUM(G17:G73)</f>
        <v>6524</v>
      </c>
    </row>
    <row r="75" spans="1:8" x14ac:dyDescent="0.4">
      <c r="G75" s="83">
        <f>G74-F72</f>
        <v>-24031</v>
      </c>
    </row>
    <row r="78" spans="1:8" x14ac:dyDescent="0.4">
      <c r="G78" s="83">
        <f>0.24+0.3+3.7+2</f>
        <v>6.24</v>
      </c>
    </row>
    <row r="79" spans="1:8" x14ac:dyDescent="0.4">
      <c r="G79" s="83">
        <f>2+1</f>
        <v>3</v>
      </c>
    </row>
    <row r="139" spans="2:2" x14ac:dyDescent="0.4">
      <c r="B139" s="50" t="s">
        <v>9</v>
      </c>
    </row>
    <row r="154" spans="4:6" x14ac:dyDescent="0.4">
      <c r="D154" s="85" t="s">
        <v>10</v>
      </c>
    </row>
    <row r="157" spans="4:6" x14ac:dyDescent="0.4">
      <c r="F157" s="85">
        <v>1555000</v>
      </c>
    </row>
    <row r="158" spans="4:6" x14ac:dyDescent="0.4">
      <c r="F158" s="85">
        <v>2333000</v>
      </c>
    </row>
    <row r="159" spans="4:6" x14ac:dyDescent="0.4">
      <c r="E159" s="85">
        <v>944300</v>
      </c>
    </row>
    <row r="339" spans="4:4" x14ac:dyDescent="0.4">
      <c r="D339" s="124"/>
    </row>
  </sheetData>
  <mergeCells count="3">
    <mergeCell ref="A1:F1"/>
    <mergeCell ref="A2:F2"/>
    <mergeCell ref="A72:C72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D103F-E33B-4AEB-86BE-BFA131774D00}">
  <dimension ref="A1:H293"/>
  <sheetViews>
    <sheetView topLeftCell="D1" workbookViewId="0">
      <selection activeCell="C20" sqref="C20"/>
    </sheetView>
  </sheetViews>
  <sheetFormatPr defaultColWidth="21" defaultRowHeight="19.5" x14ac:dyDescent="0.4"/>
  <cols>
    <col min="1" max="1" width="19.5703125" style="70" customWidth="1"/>
    <col min="2" max="2" width="21" style="50"/>
    <col min="3" max="3" width="59.140625" style="51" customWidth="1"/>
    <col min="4" max="6" width="21" style="52"/>
    <col min="7" max="16384" width="21" style="49"/>
  </cols>
  <sheetData>
    <row r="1" spans="1:7" x14ac:dyDescent="0.4">
      <c r="A1" s="483" t="s">
        <v>4</v>
      </c>
      <c r="B1" s="483"/>
      <c r="C1" s="483"/>
      <c r="D1" s="483"/>
      <c r="E1" s="483"/>
      <c r="F1" s="483"/>
    </row>
    <row r="2" spans="1:7" x14ac:dyDescent="0.4">
      <c r="A2" s="483" t="s">
        <v>113</v>
      </c>
      <c r="B2" s="483"/>
      <c r="C2" s="483"/>
      <c r="D2" s="483"/>
      <c r="E2" s="483"/>
      <c r="F2" s="483"/>
    </row>
    <row r="3" spans="1:7" ht="20.25" thickBot="1" x14ac:dyDescent="0.45"/>
    <row r="4" spans="1:7" x14ac:dyDescent="0.4">
      <c r="A4" s="72"/>
      <c r="B4" s="54"/>
      <c r="C4" s="55" t="s">
        <v>12</v>
      </c>
      <c r="D4" s="56">
        <v>88</v>
      </c>
      <c r="E4" s="56"/>
      <c r="F4" s="56">
        <f>D4</f>
        <v>88</v>
      </c>
    </row>
    <row r="5" spans="1:7" ht="16.5" x14ac:dyDescent="0.3">
      <c r="A5" s="7">
        <v>42745</v>
      </c>
      <c r="B5" s="127" t="s">
        <v>114</v>
      </c>
      <c r="C5" s="24" t="s">
        <v>115</v>
      </c>
      <c r="D5" s="128">
        <v>55000</v>
      </c>
      <c r="E5" s="60"/>
      <c r="F5" s="129">
        <f>F4+D5-E5</f>
        <v>55088</v>
      </c>
    </row>
    <row r="6" spans="1:7" ht="33" x14ac:dyDescent="0.3">
      <c r="A6" s="130">
        <v>42795</v>
      </c>
      <c r="B6" s="131" t="s">
        <v>116</v>
      </c>
      <c r="C6" s="132" t="s">
        <v>117</v>
      </c>
      <c r="D6" s="128"/>
      <c r="E6" s="133">
        <v>55000</v>
      </c>
      <c r="F6" s="134">
        <f>F5+D6-E6</f>
        <v>88</v>
      </c>
      <c r="G6" s="49" t="s">
        <v>16</v>
      </c>
    </row>
    <row r="7" spans="1:7" ht="16.5" x14ac:dyDescent="0.3">
      <c r="A7" s="97"/>
      <c r="B7" s="127"/>
      <c r="C7" s="24"/>
      <c r="D7" s="60"/>
      <c r="E7" s="60"/>
      <c r="F7" s="60"/>
    </row>
    <row r="8" spans="1:7" ht="16.5" x14ac:dyDescent="0.3">
      <c r="A8" s="97"/>
      <c r="B8" s="127"/>
      <c r="C8" s="24"/>
      <c r="D8" s="60"/>
      <c r="E8" s="60"/>
      <c r="F8" s="60"/>
    </row>
    <row r="9" spans="1:7" ht="16.5" x14ac:dyDescent="0.3">
      <c r="A9" s="97"/>
      <c r="B9" s="127"/>
      <c r="C9" s="24"/>
      <c r="D9" s="60"/>
      <c r="E9" s="60"/>
      <c r="F9" s="60"/>
    </row>
    <row r="10" spans="1:7" ht="16.5" x14ac:dyDescent="0.3">
      <c r="A10" s="97"/>
      <c r="B10" s="127"/>
      <c r="C10" s="24"/>
      <c r="D10" s="60"/>
      <c r="E10" s="60"/>
      <c r="F10" s="60"/>
    </row>
    <row r="11" spans="1:7" ht="16.5" x14ac:dyDescent="0.3">
      <c r="A11" s="97"/>
      <c r="B11" s="127"/>
      <c r="C11" s="24"/>
      <c r="D11" s="60"/>
      <c r="E11" s="60"/>
      <c r="F11" s="60"/>
    </row>
    <row r="12" spans="1:7" ht="16.5" x14ac:dyDescent="0.3">
      <c r="A12" s="97"/>
      <c r="B12" s="127"/>
      <c r="C12" s="24"/>
      <c r="D12" s="60"/>
      <c r="E12" s="60"/>
      <c r="F12" s="60"/>
    </row>
    <row r="13" spans="1:7" ht="16.5" x14ac:dyDescent="0.3">
      <c r="A13" s="97"/>
      <c r="B13" s="127"/>
      <c r="C13" s="24"/>
      <c r="D13" s="60"/>
      <c r="E13" s="60"/>
      <c r="F13" s="60"/>
    </row>
    <row r="14" spans="1:7" ht="16.5" x14ac:dyDescent="0.3">
      <c r="A14" s="97"/>
      <c r="B14" s="127"/>
      <c r="C14" s="24"/>
      <c r="D14" s="60"/>
      <c r="E14" s="60"/>
      <c r="F14" s="60"/>
    </row>
    <row r="15" spans="1:7" ht="16.5" x14ac:dyDescent="0.3">
      <c r="A15" s="97"/>
      <c r="B15" s="127"/>
      <c r="C15" s="24"/>
      <c r="D15" s="60"/>
      <c r="E15" s="60"/>
      <c r="F15" s="60"/>
    </row>
    <row r="16" spans="1:7" ht="16.5" x14ac:dyDescent="0.3">
      <c r="A16" s="97"/>
      <c r="B16" s="127"/>
      <c r="C16" s="24"/>
      <c r="D16" s="60"/>
      <c r="E16" s="60"/>
      <c r="F16" s="60"/>
    </row>
    <row r="17" spans="1:8" ht="16.5" x14ac:dyDescent="0.3">
      <c r="A17" s="97"/>
      <c r="B17" s="127"/>
      <c r="C17" s="24"/>
      <c r="D17" s="60"/>
      <c r="E17" s="60"/>
      <c r="F17" s="60"/>
    </row>
    <row r="18" spans="1:8" ht="17.25" thickBot="1" x14ac:dyDescent="0.35">
      <c r="A18" s="135"/>
      <c r="B18" s="136"/>
      <c r="C18" s="137"/>
      <c r="D18" s="138"/>
      <c r="E18" s="138"/>
      <c r="F18" s="138"/>
    </row>
    <row r="19" spans="1:8" ht="18.75" thickBot="1" x14ac:dyDescent="0.4">
      <c r="A19" s="485" t="s">
        <v>7</v>
      </c>
      <c r="B19" s="486"/>
      <c r="C19" s="487"/>
      <c r="D19" s="64">
        <f>SUM(D4:D18)</f>
        <v>55088</v>
      </c>
      <c r="E19" s="64">
        <f>SUM(E5:E18)</f>
        <v>55000</v>
      </c>
      <c r="F19" s="64">
        <f>D19-E19</f>
        <v>88</v>
      </c>
    </row>
    <row r="20" spans="1:8" x14ac:dyDescent="0.4">
      <c r="A20" s="81"/>
      <c r="B20" s="66"/>
      <c r="C20" s="67"/>
      <c r="D20" s="68"/>
      <c r="E20" s="68"/>
      <c r="F20" s="68"/>
    </row>
    <row r="24" spans="1:8" x14ac:dyDescent="0.4">
      <c r="A24" s="70">
        <v>40952</v>
      </c>
      <c r="D24" s="139"/>
      <c r="E24" s="140"/>
      <c r="H24" s="49">
        <v>99932842.239999995</v>
      </c>
    </row>
    <row r="93" spans="2:2" x14ac:dyDescent="0.4">
      <c r="B93" s="50" t="s">
        <v>9</v>
      </c>
    </row>
    <row r="108" spans="4:6" x14ac:dyDescent="0.4">
      <c r="D108" s="52" t="s">
        <v>10</v>
      </c>
    </row>
    <row r="111" spans="4:6" x14ac:dyDescent="0.4">
      <c r="F111" s="52">
        <v>1555000</v>
      </c>
    </row>
    <row r="112" spans="4:6" x14ac:dyDescent="0.4">
      <c r="F112" s="52">
        <v>2333000</v>
      </c>
    </row>
    <row r="113" spans="5:5" x14ac:dyDescent="0.4">
      <c r="E113" s="52">
        <v>944300</v>
      </c>
    </row>
    <row r="293" spans="4:4" x14ac:dyDescent="0.4">
      <c r="D293" s="68"/>
    </row>
  </sheetData>
  <mergeCells count="3">
    <mergeCell ref="A1:F1"/>
    <mergeCell ref="A2:F2"/>
    <mergeCell ref="A19:C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65DA2-1449-439D-ACB4-1D9D25EBC755}">
  <dimension ref="A1:H31"/>
  <sheetViews>
    <sheetView topLeftCell="D7" workbookViewId="0">
      <selection activeCell="B25" sqref="B25"/>
    </sheetView>
  </sheetViews>
  <sheetFormatPr defaultColWidth="9.140625" defaultRowHeight="19.5" x14ac:dyDescent="0.4"/>
  <cols>
    <col min="1" max="1" width="18" style="153" customWidth="1"/>
    <col min="2" max="2" width="20.140625" style="142" bestFit="1" customWidth="1"/>
    <col min="3" max="3" width="70.85546875" style="51" bestFit="1" customWidth="1"/>
    <col min="4" max="5" width="19.140625" style="145" bestFit="1" customWidth="1"/>
    <col min="6" max="6" width="15.42578125" style="146" bestFit="1" customWidth="1"/>
    <col min="7" max="7" width="16.7109375" style="51" customWidth="1"/>
    <col min="8" max="8" width="10.7109375" style="51" bestFit="1" customWidth="1"/>
    <col min="9" max="16384" width="9.140625" style="51"/>
  </cols>
  <sheetData>
    <row r="1" spans="1:8" x14ac:dyDescent="0.4">
      <c r="A1" s="141" t="s">
        <v>4</v>
      </c>
      <c r="C1" s="67"/>
      <c r="D1" s="143"/>
      <c r="E1" s="143"/>
      <c r="F1" s="144"/>
    </row>
    <row r="2" spans="1:8" ht="20.25" thickBot="1" x14ac:dyDescent="0.45">
      <c r="A2" s="141" t="s">
        <v>118</v>
      </c>
      <c r="C2" s="67"/>
      <c r="D2" s="143"/>
      <c r="E2" s="143"/>
      <c r="F2" s="144"/>
    </row>
    <row r="3" spans="1:8" ht="20.25" thickBot="1" x14ac:dyDescent="0.45">
      <c r="A3" s="147"/>
      <c r="B3" s="148"/>
      <c r="C3" s="152"/>
      <c r="D3" s="149"/>
      <c r="E3" s="150"/>
      <c r="G3" s="151"/>
      <c r="H3" s="151"/>
    </row>
    <row r="4" spans="1:8" s="67" customFormat="1" x14ac:dyDescent="0.4">
      <c r="A4" s="153"/>
      <c r="B4" s="154"/>
      <c r="C4" s="51"/>
      <c r="D4" s="149"/>
      <c r="E4" s="155"/>
      <c r="F4" s="146"/>
      <c r="G4" s="156"/>
      <c r="H4" s="156"/>
    </row>
    <row r="5" spans="1:8" x14ac:dyDescent="0.4">
      <c r="A5" s="157"/>
      <c r="B5" s="158"/>
      <c r="C5" s="159" t="s">
        <v>119</v>
      </c>
      <c r="D5" s="160">
        <v>0</v>
      </c>
      <c r="E5" s="160"/>
      <c r="F5" s="160">
        <f>D5</f>
        <v>0</v>
      </c>
      <c r="G5" s="161"/>
      <c r="H5" s="68"/>
    </row>
    <row r="6" spans="1:8" s="67" customFormat="1" x14ac:dyDescent="0.4">
      <c r="A6" s="97">
        <v>43650</v>
      </c>
      <c r="B6" s="102" t="s">
        <v>46</v>
      </c>
      <c r="C6" s="162" t="s">
        <v>120</v>
      </c>
      <c r="D6" s="163">
        <v>16000</v>
      </c>
      <c r="E6" s="163"/>
      <c r="F6" s="164">
        <v>16000</v>
      </c>
      <c r="G6" s="156"/>
      <c r="H6" s="156"/>
    </row>
    <row r="7" spans="1:8" s="67" customFormat="1" x14ac:dyDescent="0.4">
      <c r="A7" s="97">
        <v>43651</v>
      </c>
      <c r="B7" s="76" t="s">
        <v>121</v>
      </c>
      <c r="C7" s="162" t="s">
        <v>122</v>
      </c>
      <c r="D7" s="163"/>
      <c r="E7" s="163">
        <v>16000</v>
      </c>
      <c r="F7" s="164">
        <f t="shared" ref="F7:F24" si="0">F6+D7-E7</f>
        <v>0</v>
      </c>
      <c r="G7" s="156"/>
      <c r="H7" s="156"/>
    </row>
    <row r="8" spans="1:8" s="67" customFormat="1" x14ac:dyDescent="0.4">
      <c r="A8" s="97">
        <v>43727</v>
      </c>
      <c r="B8" s="76" t="s">
        <v>123</v>
      </c>
      <c r="C8" s="162" t="s">
        <v>124</v>
      </c>
      <c r="D8" s="163">
        <v>7350</v>
      </c>
      <c r="E8" s="163"/>
      <c r="F8" s="164">
        <f t="shared" si="0"/>
        <v>7350</v>
      </c>
      <c r="G8" s="156" t="s">
        <v>125</v>
      </c>
      <c r="H8" s="156"/>
    </row>
    <row r="9" spans="1:8" s="67" customFormat="1" x14ac:dyDescent="0.4">
      <c r="A9" s="126">
        <v>43760</v>
      </c>
      <c r="B9" s="79" t="s">
        <v>126</v>
      </c>
      <c r="C9" s="162" t="s">
        <v>127</v>
      </c>
      <c r="D9" s="163"/>
      <c r="E9" s="163">
        <v>7350</v>
      </c>
      <c r="F9" s="164">
        <f t="shared" si="0"/>
        <v>0</v>
      </c>
      <c r="G9" s="156"/>
      <c r="H9" s="156"/>
    </row>
    <row r="10" spans="1:8" s="67" customFormat="1" x14ac:dyDescent="0.4">
      <c r="A10" s="126">
        <v>44628</v>
      </c>
      <c r="B10" s="79" t="s">
        <v>128</v>
      </c>
      <c r="C10" s="162" t="s">
        <v>129</v>
      </c>
      <c r="D10" s="163">
        <v>10000</v>
      </c>
      <c r="E10" s="163"/>
      <c r="F10" s="164">
        <f t="shared" si="0"/>
        <v>10000</v>
      </c>
      <c r="G10" s="156"/>
      <c r="H10" s="156"/>
    </row>
    <row r="11" spans="1:8" s="67" customFormat="1" x14ac:dyDescent="0.4">
      <c r="A11" s="126">
        <v>44804</v>
      </c>
      <c r="B11" s="79" t="s">
        <v>130</v>
      </c>
      <c r="C11" s="162" t="s">
        <v>1</v>
      </c>
      <c r="D11" s="163"/>
      <c r="E11" s="163">
        <v>64</v>
      </c>
      <c r="F11" s="164">
        <f t="shared" si="0"/>
        <v>9936</v>
      </c>
      <c r="G11" s="156" t="s">
        <v>50</v>
      </c>
      <c r="H11" s="156"/>
    </row>
    <row r="12" spans="1:8" s="67" customFormat="1" ht="33" x14ac:dyDescent="0.4">
      <c r="A12" s="165">
        <v>44804</v>
      </c>
      <c r="B12" s="25" t="s">
        <v>131</v>
      </c>
      <c r="C12" s="166" t="s">
        <v>132</v>
      </c>
      <c r="D12" s="167"/>
      <c r="E12" s="167">
        <v>4636</v>
      </c>
      <c r="F12" s="168">
        <f t="shared" si="0"/>
        <v>5300</v>
      </c>
      <c r="G12" s="156"/>
      <c r="H12" s="156"/>
    </row>
    <row r="13" spans="1:8" s="67" customFormat="1" ht="34.5" x14ac:dyDescent="0.4">
      <c r="A13" s="165">
        <v>45243</v>
      </c>
      <c r="B13" s="25" t="s">
        <v>133</v>
      </c>
      <c r="C13" s="15" t="s">
        <v>134</v>
      </c>
      <c r="D13" s="163"/>
      <c r="E13" s="167">
        <v>787.5</v>
      </c>
      <c r="F13" s="168">
        <f t="shared" si="0"/>
        <v>4512.5</v>
      </c>
      <c r="G13" s="156"/>
      <c r="H13" s="156"/>
    </row>
    <row r="14" spans="1:8" s="67" customFormat="1" ht="34.5" x14ac:dyDescent="0.4">
      <c r="A14" s="165">
        <v>45260</v>
      </c>
      <c r="B14" s="25" t="s">
        <v>135</v>
      </c>
      <c r="C14" s="15" t="s">
        <v>136</v>
      </c>
      <c r="D14" s="163"/>
      <c r="E14" s="167">
        <v>796.5</v>
      </c>
      <c r="F14" s="168">
        <f t="shared" si="0"/>
        <v>3716</v>
      </c>
      <c r="G14" s="156"/>
      <c r="H14" s="156"/>
    </row>
    <row r="15" spans="1:8" s="67" customFormat="1" x14ac:dyDescent="0.4">
      <c r="A15" s="165">
        <v>45266</v>
      </c>
      <c r="B15" s="79" t="s">
        <v>137</v>
      </c>
      <c r="C15" s="169" t="s">
        <v>138</v>
      </c>
      <c r="D15" s="170"/>
      <c r="E15" s="170">
        <v>3000</v>
      </c>
      <c r="F15" s="168">
        <f t="shared" si="0"/>
        <v>716</v>
      </c>
      <c r="G15" s="156"/>
      <c r="H15" s="156"/>
    </row>
    <row r="16" spans="1:8" s="67" customFormat="1" x14ac:dyDescent="0.4">
      <c r="A16" s="165">
        <v>45266</v>
      </c>
      <c r="B16" s="79" t="s">
        <v>139</v>
      </c>
      <c r="C16" s="171" t="s">
        <v>2</v>
      </c>
      <c r="D16" s="163">
        <v>3000</v>
      </c>
      <c r="E16" s="163"/>
      <c r="F16" s="168">
        <f t="shared" si="0"/>
        <v>3716</v>
      </c>
      <c r="G16" s="156"/>
      <c r="H16" s="156"/>
    </row>
    <row r="17" spans="1:8" s="67" customFormat="1" x14ac:dyDescent="0.4">
      <c r="A17" s="165">
        <v>45266</v>
      </c>
      <c r="B17" s="79" t="s">
        <v>140</v>
      </c>
      <c r="C17" s="171" t="s">
        <v>141</v>
      </c>
      <c r="D17" s="163"/>
      <c r="E17" s="163">
        <v>1285</v>
      </c>
      <c r="F17" s="168">
        <f t="shared" si="0"/>
        <v>2431</v>
      </c>
      <c r="G17" s="156"/>
      <c r="H17" s="156"/>
    </row>
    <row r="18" spans="1:8" s="67" customFormat="1" x14ac:dyDescent="0.4">
      <c r="A18" s="165">
        <v>45266</v>
      </c>
      <c r="B18" s="79" t="s">
        <v>142</v>
      </c>
      <c r="C18" s="162" t="s">
        <v>143</v>
      </c>
      <c r="D18" s="163"/>
      <c r="E18" s="163">
        <v>1715</v>
      </c>
      <c r="F18" s="168">
        <f t="shared" si="0"/>
        <v>716</v>
      </c>
      <c r="G18" s="156"/>
      <c r="H18" s="156"/>
    </row>
    <row r="19" spans="1:8" s="67" customFormat="1" x14ac:dyDescent="0.4">
      <c r="A19" s="172">
        <v>45527</v>
      </c>
      <c r="B19" s="173" t="s">
        <v>144</v>
      </c>
      <c r="C19" s="20" t="s">
        <v>145</v>
      </c>
      <c r="D19" s="163">
        <v>100</v>
      </c>
      <c r="E19" s="163"/>
      <c r="F19" s="168">
        <f t="shared" si="0"/>
        <v>816</v>
      </c>
      <c r="G19" s="156"/>
      <c r="H19" s="156"/>
    </row>
    <row r="20" spans="1:8" s="67" customFormat="1" x14ac:dyDescent="0.4">
      <c r="A20" s="165">
        <v>45527</v>
      </c>
      <c r="B20" s="79" t="s">
        <v>146</v>
      </c>
      <c r="C20" s="20" t="s">
        <v>147</v>
      </c>
      <c r="D20" s="163"/>
      <c r="E20" s="163">
        <v>500</v>
      </c>
      <c r="F20" s="168">
        <f t="shared" si="0"/>
        <v>316</v>
      </c>
      <c r="G20" s="156"/>
      <c r="H20" s="156"/>
    </row>
    <row r="21" spans="1:8" s="67" customFormat="1" x14ac:dyDescent="0.4">
      <c r="A21" s="165">
        <v>45615</v>
      </c>
      <c r="B21" s="79" t="s">
        <v>148</v>
      </c>
      <c r="C21" s="20" t="s">
        <v>149</v>
      </c>
      <c r="D21" s="163">
        <v>700</v>
      </c>
      <c r="E21" s="163"/>
      <c r="F21" s="168">
        <f t="shared" si="0"/>
        <v>1016</v>
      </c>
      <c r="G21" s="156"/>
      <c r="H21" s="156"/>
    </row>
    <row r="22" spans="1:8" s="67" customFormat="1" x14ac:dyDescent="0.4">
      <c r="A22" s="165">
        <v>45615</v>
      </c>
      <c r="B22" s="79" t="s">
        <v>150</v>
      </c>
      <c r="C22" s="20" t="s">
        <v>151</v>
      </c>
      <c r="D22" s="163"/>
      <c r="E22" s="163">
        <v>700</v>
      </c>
      <c r="F22" s="168">
        <f t="shared" si="0"/>
        <v>316</v>
      </c>
      <c r="G22" s="156" t="s">
        <v>16</v>
      </c>
      <c r="H22" s="156"/>
    </row>
    <row r="23" spans="1:8" s="67" customFormat="1" x14ac:dyDescent="0.4">
      <c r="A23" s="165">
        <v>45883</v>
      </c>
      <c r="B23" s="79" t="s">
        <v>152</v>
      </c>
      <c r="C23" s="24" t="s">
        <v>153</v>
      </c>
      <c r="D23" s="163">
        <v>100</v>
      </c>
      <c r="E23" s="163"/>
      <c r="F23" s="168">
        <f t="shared" si="0"/>
        <v>416</v>
      </c>
      <c r="G23" s="156"/>
      <c r="H23" s="156"/>
    </row>
    <row r="24" spans="1:8" s="67" customFormat="1" x14ac:dyDescent="0.4">
      <c r="A24" s="165">
        <v>46062</v>
      </c>
      <c r="B24" s="79" t="s">
        <v>1373</v>
      </c>
      <c r="C24" s="162" t="s">
        <v>143</v>
      </c>
      <c r="D24" s="163"/>
      <c r="E24" s="163">
        <v>316</v>
      </c>
      <c r="F24" s="168">
        <f t="shared" si="0"/>
        <v>100</v>
      </c>
      <c r="G24" s="156"/>
      <c r="H24" s="156"/>
    </row>
    <row r="25" spans="1:8" s="67" customFormat="1" x14ac:dyDescent="0.4">
      <c r="A25" s="165"/>
      <c r="B25" s="79"/>
      <c r="C25" s="162"/>
      <c r="D25" s="163"/>
      <c r="E25" s="163"/>
      <c r="F25" s="168"/>
      <c r="G25" s="156"/>
      <c r="H25" s="156"/>
    </row>
    <row r="26" spans="1:8" s="67" customFormat="1" x14ac:dyDescent="0.4">
      <c r="A26" s="165"/>
      <c r="B26" s="79"/>
      <c r="C26" s="162"/>
      <c r="D26" s="163"/>
      <c r="E26" s="163"/>
      <c r="F26" s="164"/>
      <c r="G26" s="156"/>
      <c r="H26" s="156"/>
    </row>
    <row r="27" spans="1:8" s="67" customFormat="1" x14ac:dyDescent="0.4">
      <c r="A27" s="126"/>
      <c r="B27" s="79"/>
      <c r="C27" s="162"/>
      <c r="D27" s="163"/>
      <c r="E27" s="163"/>
      <c r="F27" s="164"/>
      <c r="G27" s="156"/>
      <c r="H27" s="156"/>
    </row>
    <row r="28" spans="1:8" ht="20.25" thickBot="1" x14ac:dyDescent="0.45">
      <c r="A28" s="126"/>
      <c r="B28" s="79"/>
      <c r="C28" s="162"/>
      <c r="D28" s="163"/>
      <c r="E28" s="174"/>
      <c r="F28" s="175"/>
      <c r="G28" s="151"/>
      <c r="H28" s="151"/>
    </row>
    <row r="29" spans="1:8" ht="20.25" thickBot="1" x14ac:dyDescent="0.45">
      <c r="A29" s="176"/>
      <c r="B29" s="177"/>
      <c r="C29" s="14"/>
      <c r="D29" s="178">
        <f>SUM(D6:D28)</f>
        <v>37250</v>
      </c>
      <c r="E29" s="178">
        <f>SUM(E5:E28)</f>
        <v>37150</v>
      </c>
      <c r="F29" s="179">
        <f>D29-E29</f>
        <v>100</v>
      </c>
    </row>
    <row r="30" spans="1:8" ht="20.25" thickBot="1" x14ac:dyDescent="0.45">
      <c r="A30" s="484" t="s">
        <v>7</v>
      </c>
      <c r="B30" s="484"/>
      <c r="C30" s="484"/>
    </row>
    <row r="31" spans="1:8" x14ac:dyDescent="0.4">
      <c r="A31" s="51"/>
      <c r="B31" s="154"/>
    </row>
  </sheetData>
  <mergeCells count="1">
    <mergeCell ref="A30:C30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86B73-BBD6-4BC1-97C2-EBACAC113580}">
  <dimension ref="A1:H18"/>
  <sheetViews>
    <sheetView workbookViewId="0">
      <selection activeCell="C10" sqref="C10"/>
    </sheetView>
  </sheetViews>
  <sheetFormatPr defaultColWidth="9.140625" defaultRowHeight="19.5" x14ac:dyDescent="0.4"/>
  <cols>
    <col min="1" max="1" width="11.7109375" style="153" customWidth="1"/>
    <col min="2" max="2" width="16.7109375" style="142" customWidth="1"/>
    <col min="3" max="3" width="42.5703125" style="51" customWidth="1"/>
    <col min="4" max="4" width="17.140625" style="198" bestFit="1" customWidth="1"/>
    <col min="5" max="5" width="17" style="198" customWidth="1"/>
    <col min="6" max="6" width="17.140625" style="198" bestFit="1" customWidth="1"/>
    <col min="7" max="7" width="16.7109375" style="51" customWidth="1"/>
    <col min="8" max="8" width="10.7109375" style="51" bestFit="1" customWidth="1"/>
    <col min="9" max="16384" width="9.140625" style="51"/>
  </cols>
  <sheetData>
    <row r="1" spans="1:8" x14ac:dyDescent="0.4">
      <c r="A1" s="141" t="s">
        <v>4</v>
      </c>
      <c r="C1" s="67"/>
      <c r="D1" s="180"/>
      <c r="E1" s="180"/>
      <c r="F1" s="180"/>
    </row>
    <row r="2" spans="1:8" x14ac:dyDescent="0.4">
      <c r="A2" s="141" t="s">
        <v>154</v>
      </c>
      <c r="C2" s="67"/>
      <c r="D2" s="180"/>
      <c r="E2" s="180"/>
      <c r="F2" s="180"/>
    </row>
    <row r="3" spans="1:8" ht="20.25" thickBot="1" x14ac:dyDescent="0.45">
      <c r="A3" s="181"/>
      <c r="B3" s="182"/>
      <c r="C3" s="183"/>
      <c r="D3" s="184"/>
      <c r="E3" s="184"/>
      <c r="F3" s="184"/>
      <c r="G3" s="185"/>
      <c r="H3" s="68"/>
    </row>
    <row r="4" spans="1:8" x14ac:dyDescent="0.4">
      <c r="A4" s="157"/>
      <c r="B4" s="158"/>
      <c r="C4" s="159" t="s">
        <v>155</v>
      </c>
      <c r="D4" s="186">
        <v>1705</v>
      </c>
      <c r="E4" s="186"/>
      <c r="F4" s="186">
        <f>D4</f>
        <v>1705</v>
      </c>
      <c r="G4" s="161" t="s">
        <v>16</v>
      </c>
      <c r="H4" s="68"/>
    </row>
    <row r="5" spans="1:8" x14ac:dyDescent="0.4">
      <c r="A5" s="7"/>
      <c r="B5" s="8"/>
      <c r="C5" s="9"/>
      <c r="D5" s="186"/>
      <c r="E5" s="186"/>
      <c r="F5" s="187"/>
      <c r="G5" s="161"/>
      <c r="H5" s="68"/>
    </row>
    <row r="6" spans="1:8" x14ac:dyDescent="0.4">
      <c r="A6" s="7"/>
      <c r="B6" s="8"/>
      <c r="C6" s="9"/>
      <c r="D6" s="186"/>
      <c r="E6" s="186"/>
      <c r="F6" s="187"/>
      <c r="G6" s="161"/>
      <c r="H6" s="68"/>
    </row>
    <row r="7" spans="1:8" x14ac:dyDescent="0.4">
      <c r="A7" s="7"/>
      <c r="B7" s="8"/>
      <c r="C7" s="9"/>
      <c r="D7" s="186"/>
      <c r="E7" s="186"/>
      <c r="F7" s="187"/>
      <c r="G7" s="161"/>
      <c r="H7" s="68"/>
    </row>
    <row r="8" spans="1:8" x14ac:dyDescent="0.4">
      <c r="A8" s="7"/>
      <c r="B8" s="8"/>
      <c r="C8" s="9"/>
      <c r="D8" s="186"/>
      <c r="E8" s="186"/>
      <c r="F8" s="187"/>
      <c r="G8" s="161"/>
      <c r="H8" s="68"/>
    </row>
    <row r="9" spans="1:8" x14ac:dyDescent="0.4">
      <c r="A9" s="7"/>
      <c r="B9" s="8"/>
      <c r="C9" s="9"/>
      <c r="D9" s="186"/>
      <c r="E9" s="186"/>
      <c r="F9" s="187"/>
      <c r="G9" s="161"/>
      <c r="H9" s="68"/>
    </row>
    <row r="10" spans="1:8" x14ac:dyDescent="0.4">
      <c r="A10" s="7"/>
      <c r="B10" s="8"/>
      <c r="C10" s="9"/>
      <c r="D10" s="186"/>
      <c r="E10" s="186"/>
      <c r="F10" s="187"/>
      <c r="G10" s="161"/>
      <c r="H10" s="68"/>
    </row>
    <row r="11" spans="1:8" s="67" customFormat="1" x14ac:dyDescent="0.4">
      <c r="A11" s="97"/>
      <c r="B11" s="8"/>
      <c r="C11" s="20"/>
      <c r="D11" s="188"/>
      <c r="E11" s="189"/>
      <c r="F11" s="190"/>
      <c r="G11" s="156"/>
      <c r="H11" s="156"/>
    </row>
    <row r="12" spans="1:8" s="67" customFormat="1" x14ac:dyDescent="0.4">
      <c r="A12" s="97"/>
      <c r="B12" s="76"/>
      <c r="C12" s="20"/>
      <c r="D12" s="188"/>
      <c r="E12" s="189"/>
      <c r="F12" s="190"/>
      <c r="G12" s="156"/>
      <c r="H12" s="156"/>
    </row>
    <row r="13" spans="1:8" s="67" customFormat="1" x14ac:dyDescent="0.4">
      <c r="A13" s="191"/>
      <c r="B13" s="192"/>
      <c r="C13" s="193"/>
      <c r="D13" s="189"/>
      <c r="E13" s="189"/>
      <c r="F13" s="190"/>
      <c r="G13" s="156"/>
      <c r="H13" s="156"/>
    </row>
    <row r="14" spans="1:8" s="67" customFormat="1" x14ac:dyDescent="0.4">
      <c r="A14" s="191"/>
      <c r="B14" s="192"/>
      <c r="C14" s="193"/>
      <c r="D14" s="189"/>
      <c r="E14" s="189"/>
      <c r="F14" s="190"/>
      <c r="G14" s="156"/>
      <c r="H14" s="156"/>
    </row>
    <row r="15" spans="1:8" s="67" customFormat="1" x14ac:dyDescent="0.4">
      <c r="A15" s="191"/>
      <c r="B15" s="192"/>
      <c r="C15" s="193"/>
      <c r="D15" s="189"/>
      <c r="E15" s="189"/>
      <c r="F15" s="190"/>
      <c r="G15" s="156"/>
      <c r="H15" s="156"/>
    </row>
    <row r="16" spans="1:8" ht="20.25" thickBot="1" x14ac:dyDescent="0.45">
      <c r="A16" s="176"/>
      <c r="B16" s="177"/>
      <c r="C16" s="194"/>
      <c r="D16" s="188"/>
      <c r="E16" s="195"/>
      <c r="F16" s="196"/>
      <c r="G16" s="151"/>
      <c r="H16" s="151"/>
    </row>
    <row r="17" spans="1:6" ht="20.25" thickBot="1" x14ac:dyDescent="0.45">
      <c r="A17" s="485" t="s">
        <v>7</v>
      </c>
      <c r="B17" s="486"/>
      <c r="C17" s="487"/>
      <c r="D17" s="197">
        <f>SUM(D4:D16)</f>
        <v>1705</v>
      </c>
      <c r="E17" s="197">
        <f>SUM(E4:E16)</f>
        <v>0</v>
      </c>
      <c r="F17" s="197">
        <f>D17-E17</f>
        <v>1705</v>
      </c>
    </row>
    <row r="18" spans="1:6" x14ac:dyDescent="0.4">
      <c r="A18" s="51"/>
      <c r="B18" s="154"/>
    </row>
  </sheetData>
  <mergeCells count="1">
    <mergeCell ref="A17:C1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4373C-C998-4C2B-A26E-D2D5AC1DD5F5}">
  <dimension ref="A1:H451"/>
  <sheetViews>
    <sheetView topLeftCell="E413" zoomScale="95" zoomScaleNormal="95" workbookViewId="0">
      <selection activeCell="G432" sqref="G432"/>
    </sheetView>
  </sheetViews>
  <sheetFormatPr defaultRowHeight="15" x14ac:dyDescent="0.25"/>
  <cols>
    <col min="1" max="1" width="13.7109375" customWidth="1"/>
    <col min="2" max="2" width="19.42578125" bestFit="1" customWidth="1"/>
    <col min="4" max="4" width="108.28515625" bestFit="1" customWidth="1"/>
    <col min="5" max="7" width="23.7109375" bestFit="1" customWidth="1"/>
  </cols>
  <sheetData>
    <row r="1" spans="1:7" ht="19.5" x14ac:dyDescent="0.4">
      <c r="A1" s="488" t="s">
        <v>4</v>
      </c>
      <c r="B1" s="488"/>
      <c r="C1" s="488"/>
      <c r="D1" s="488"/>
      <c r="E1" s="199"/>
      <c r="F1" s="67"/>
      <c r="G1" s="67"/>
    </row>
    <row r="2" spans="1:7" ht="19.5" x14ac:dyDescent="0.4">
      <c r="A2" s="488" t="s">
        <v>156</v>
      </c>
      <c r="B2" s="488"/>
      <c r="C2" s="488"/>
      <c r="D2" s="488"/>
      <c r="E2" s="199"/>
      <c r="F2" s="67"/>
      <c r="G2" s="67"/>
    </row>
    <row r="3" spans="1:7" ht="20.25" thickBot="1" x14ac:dyDescent="0.45">
      <c r="A3" s="200"/>
      <c r="B3" s="201"/>
      <c r="C3" s="202"/>
      <c r="D3" s="152"/>
      <c r="E3" s="204"/>
      <c r="F3" s="51"/>
      <c r="G3" s="51"/>
    </row>
    <row r="4" spans="1:7" ht="18" x14ac:dyDescent="0.35">
      <c r="A4" s="205"/>
      <c r="B4" s="206"/>
      <c r="C4" s="207"/>
      <c r="D4" s="208" t="s">
        <v>175</v>
      </c>
      <c r="E4" s="209">
        <v>2262017468.8899999</v>
      </c>
      <c r="F4" s="210"/>
      <c r="G4" s="211">
        <f>E4</f>
        <v>2262017468.8899999</v>
      </c>
    </row>
    <row r="5" spans="1:7" ht="16.5" x14ac:dyDescent="0.3">
      <c r="A5" s="300">
        <v>46027</v>
      </c>
      <c r="B5" s="213" t="s">
        <v>366</v>
      </c>
      <c r="C5" s="14"/>
      <c r="D5" s="214" t="s">
        <v>367</v>
      </c>
      <c r="E5" s="215">
        <v>16555000</v>
      </c>
      <c r="F5" s="215"/>
      <c r="G5" s="216">
        <f>G4+E5-F5</f>
        <v>2278572468.8899999</v>
      </c>
    </row>
    <row r="6" spans="1:7" ht="16.5" x14ac:dyDescent="0.3">
      <c r="A6" s="300">
        <v>46027</v>
      </c>
      <c r="B6" s="213" t="s">
        <v>364</v>
      </c>
      <c r="C6" s="14"/>
      <c r="D6" s="214" t="s">
        <v>365</v>
      </c>
      <c r="E6" s="215">
        <v>9046000</v>
      </c>
      <c r="F6" s="215"/>
      <c r="G6" s="216">
        <f t="shared" ref="G6:G69" si="0">G5+E6-F6</f>
        <v>2287618468.8899999</v>
      </c>
    </row>
    <row r="7" spans="1:7" ht="16.5" x14ac:dyDescent="0.3">
      <c r="A7" s="300">
        <v>46027</v>
      </c>
      <c r="B7" s="213" t="s">
        <v>394</v>
      </c>
      <c r="C7" s="14"/>
      <c r="D7" s="24" t="s">
        <v>395</v>
      </c>
      <c r="E7" s="215"/>
      <c r="F7" s="215">
        <v>600000</v>
      </c>
      <c r="G7" s="216">
        <f t="shared" si="0"/>
        <v>2287018468.8899999</v>
      </c>
    </row>
    <row r="8" spans="1:7" ht="16.5" x14ac:dyDescent="0.3">
      <c r="A8" s="300">
        <v>46027</v>
      </c>
      <c r="B8" s="213" t="s">
        <v>669</v>
      </c>
      <c r="C8" s="98"/>
      <c r="D8" s="24" t="s">
        <v>157</v>
      </c>
      <c r="E8" s="215"/>
      <c r="F8" s="215">
        <v>500000000</v>
      </c>
      <c r="G8" s="216">
        <f t="shared" si="0"/>
        <v>1787018468.8899999</v>
      </c>
    </row>
    <row r="9" spans="1:7" ht="16.5" x14ac:dyDescent="0.3">
      <c r="A9" s="300">
        <v>46027</v>
      </c>
      <c r="B9" s="213" t="s">
        <v>649</v>
      </c>
      <c r="C9" s="217"/>
      <c r="D9" s="114" t="s">
        <v>158</v>
      </c>
      <c r="E9" s="44"/>
      <c r="F9" s="44">
        <v>2900</v>
      </c>
      <c r="G9" s="216">
        <f t="shared" si="0"/>
        <v>1787015568.8899999</v>
      </c>
    </row>
    <row r="10" spans="1:7" ht="16.5" x14ac:dyDescent="0.3">
      <c r="A10" s="300">
        <v>46027</v>
      </c>
      <c r="B10" s="213" t="s">
        <v>363</v>
      </c>
      <c r="C10" s="217"/>
      <c r="D10" s="214" t="s">
        <v>362</v>
      </c>
      <c r="E10" s="44">
        <v>237709000</v>
      </c>
      <c r="F10" s="218"/>
      <c r="G10" s="216">
        <f t="shared" si="0"/>
        <v>2024724568.8899999</v>
      </c>
    </row>
    <row r="11" spans="1:7" ht="16.5" x14ac:dyDescent="0.3">
      <c r="A11" s="300">
        <v>46027</v>
      </c>
      <c r="B11" s="213" t="s">
        <v>650</v>
      </c>
      <c r="C11" s="217"/>
      <c r="D11" s="214" t="s">
        <v>214</v>
      </c>
      <c r="E11" s="44"/>
      <c r="F11" s="44">
        <v>47344595</v>
      </c>
      <c r="G11" s="216">
        <f t="shared" si="0"/>
        <v>1977379973.8899999</v>
      </c>
    </row>
    <row r="12" spans="1:7" ht="16.5" x14ac:dyDescent="0.3">
      <c r="A12" s="300">
        <v>46027</v>
      </c>
      <c r="B12" s="213" t="s">
        <v>651</v>
      </c>
      <c r="C12" s="217"/>
      <c r="D12" s="219" t="s">
        <v>215</v>
      </c>
      <c r="E12" s="44"/>
      <c r="F12" s="44">
        <v>60081081</v>
      </c>
      <c r="G12" s="216">
        <f t="shared" si="0"/>
        <v>1917298892.8899999</v>
      </c>
    </row>
    <row r="13" spans="1:7" ht="16.5" x14ac:dyDescent="0.3">
      <c r="A13" s="300">
        <v>46027</v>
      </c>
      <c r="B13" s="213" t="s">
        <v>274</v>
      </c>
      <c r="C13" s="217"/>
      <c r="D13" s="15" t="s">
        <v>275</v>
      </c>
      <c r="E13" s="44"/>
      <c r="F13" s="44">
        <v>5137838</v>
      </c>
      <c r="G13" s="216">
        <f t="shared" si="0"/>
        <v>1912161054.8899999</v>
      </c>
    </row>
    <row r="14" spans="1:7" ht="16.5" x14ac:dyDescent="0.3">
      <c r="A14" s="300">
        <v>46028</v>
      </c>
      <c r="B14" s="213" t="s">
        <v>671</v>
      </c>
      <c r="C14" s="217"/>
      <c r="D14" s="214" t="s">
        <v>213</v>
      </c>
      <c r="E14" s="44">
        <v>1770000</v>
      </c>
      <c r="F14" s="44"/>
      <c r="G14" s="216">
        <f t="shared" si="0"/>
        <v>1913931054.8899999</v>
      </c>
    </row>
    <row r="15" spans="1:7" ht="16.5" x14ac:dyDescent="0.3">
      <c r="A15" s="300">
        <v>46028</v>
      </c>
      <c r="B15" s="213" t="s">
        <v>272</v>
      </c>
      <c r="C15" s="217"/>
      <c r="D15" s="219" t="s">
        <v>273</v>
      </c>
      <c r="E15" s="44"/>
      <c r="F15" s="44">
        <v>2069777</v>
      </c>
      <c r="G15" s="216">
        <f t="shared" si="0"/>
        <v>1911861277.8899999</v>
      </c>
    </row>
    <row r="16" spans="1:7" ht="16.5" x14ac:dyDescent="0.3">
      <c r="A16" s="300">
        <v>46028</v>
      </c>
      <c r="B16" s="213" t="s">
        <v>410</v>
      </c>
      <c r="C16" s="14"/>
      <c r="D16" s="214" t="s">
        <v>411</v>
      </c>
      <c r="E16" s="44"/>
      <c r="F16" s="44">
        <v>980000</v>
      </c>
      <c r="G16" s="216">
        <f t="shared" si="0"/>
        <v>1910881277.8899999</v>
      </c>
    </row>
    <row r="17" spans="1:7" ht="16.5" x14ac:dyDescent="0.3">
      <c r="A17" s="300">
        <v>46028</v>
      </c>
      <c r="B17" s="21" t="s">
        <v>359</v>
      </c>
      <c r="C17" s="217"/>
      <c r="D17" s="14" t="s">
        <v>356</v>
      </c>
      <c r="E17" s="44">
        <v>28000000</v>
      </c>
      <c r="F17" s="44"/>
      <c r="G17" s="216">
        <f t="shared" si="0"/>
        <v>1938881277.8899999</v>
      </c>
    </row>
    <row r="18" spans="1:7" ht="16.5" x14ac:dyDescent="0.3">
      <c r="A18" s="300">
        <v>46029</v>
      </c>
      <c r="B18" s="21" t="s">
        <v>658</v>
      </c>
      <c r="C18" s="14"/>
      <c r="D18" s="221" t="s">
        <v>242</v>
      </c>
      <c r="E18" s="44"/>
      <c r="F18" s="44">
        <v>72660053</v>
      </c>
      <c r="G18" s="216">
        <f t="shared" si="0"/>
        <v>1866221224.8899999</v>
      </c>
    </row>
    <row r="19" spans="1:7" ht="16.5" x14ac:dyDescent="0.3">
      <c r="A19" s="300">
        <v>46029</v>
      </c>
      <c r="B19" s="21" t="s">
        <v>360</v>
      </c>
      <c r="C19" s="14"/>
      <c r="D19" s="214" t="s">
        <v>355</v>
      </c>
      <c r="E19" s="44">
        <v>84709910</v>
      </c>
      <c r="F19" s="44"/>
      <c r="G19" s="216">
        <f t="shared" si="0"/>
        <v>1950931134.8899999</v>
      </c>
    </row>
    <row r="20" spans="1:7" ht="16.5" x14ac:dyDescent="0.3">
      <c r="A20" s="300">
        <v>46030</v>
      </c>
      <c r="B20" s="21" t="s">
        <v>672</v>
      </c>
      <c r="C20" s="217"/>
      <c r="D20" s="20" t="s">
        <v>237</v>
      </c>
      <c r="E20" s="44">
        <v>142000</v>
      </c>
      <c r="F20" s="44"/>
      <c r="G20" s="216">
        <f t="shared" si="0"/>
        <v>1951073134.8899999</v>
      </c>
    </row>
    <row r="21" spans="1:7" ht="16.5" x14ac:dyDescent="0.3">
      <c r="A21" s="300">
        <v>46031</v>
      </c>
      <c r="B21" s="21" t="s">
        <v>361</v>
      </c>
      <c r="C21" s="217"/>
      <c r="D21" s="20" t="s">
        <v>354</v>
      </c>
      <c r="E21" s="44">
        <v>252881000</v>
      </c>
      <c r="F21" s="44"/>
      <c r="G21" s="216">
        <f t="shared" si="0"/>
        <v>2203954134.8899999</v>
      </c>
    </row>
    <row r="22" spans="1:7" ht="16.5" x14ac:dyDescent="0.3">
      <c r="A22" s="300">
        <v>46031</v>
      </c>
      <c r="B22" s="21" t="s">
        <v>520</v>
      </c>
      <c r="C22" s="98"/>
      <c r="D22" s="20" t="s">
        <v>521</v>
      </c>
      <c r="E22" s="44">
        <v>450000000</v>
      </c>
      <c r="F22" s="44"/>
      <c r="G22" s="216">
        <f t="shared" si="0"/>
        <v>2653954134.8899999</v>
      </c>
    </row>
    <row r="23" spans="1:7" ht="16.5" x14ac:dyDescent="0.3">
      <c r="A23" s="300">
        <v>46031</v>
      </c>
      <c r="B23" s="21" t="s">
        <v>662</v>
      </c>
      <c r="C23" s="217"/>
      <c r="D23" s="14" t="s">
        <v>295</v>
      </c>
      <c r="E23" s="44"/>
      <c r="F23" s="44">
        <v>1240400</v>
      </c>
      <c r="G23" s="216">
        <f t="shared" si="0"/>
        <v>2652713734.8899999</v>
      </c>
    </row>
    <row r="24" spans="1:7" ht="16.5" x14ac:dyDescent="0.3">
      <c r="A24" s="300">
        <v>46031</v>
      </c>
      <c r="B24" s="220" t="s">
        <v>408</v>
      </c>
      <c r="C24" s="14"/>
      <c r="D24" s="214" t="s">
        <v>409</v>
      </c>
      <c r="E24" s="391"/>
      <c r="F24" s="44">
        <v>929850</v>
      </c>
      <c r="G24" s="216">
        <f t="shared" si="0"/>
        <v>2651783884.8899999</v>
      </c>
    </row>
    <row r="25" spans="1:7" ht="16.5" x14ac:dyDescent="0.3">
      <c r="A25" s="300">
        <v>46031</v>
      </c>
      <c r="B25" s="220" t="s">
        <v>266</v>
      </c>
      <c r="C25" s="14"/>
      <c r="D25" s="214" t="s">
        <v>267</v>
      </c>
      <c r="E25" s="391"/>
      <c r="F25" s="44">
        <v>816000</v>
      </c>
      <c r="G25" s="216">
        <f t="shared" si="0"/>
        <v>2650967884.8899999</v>
      </c>
    </row>
    <row r="26" spans="1:7" ht="16.5" x14ac:dyDescent="0.3">
      <c r="A26" s="300">
        <v>46031</v>
      </c>
      <c r="B26" s="220" t="s">
        <v>260</v>
      </c>
      <c r="C26" s="14"/>
      <c r="D26" s="219" t="s">
        <v>261</v>
      </c>
      <c r="E26" s="391"/>
      <c r="F26" s="44">
        <v>93500000</v>
      </c>
      <c r="G26" s="216">
        <f t="shared" si="0"/>
        <v>2557467884.8899999</v>
      </c>
    </row>
    <row r="27" spans="1:7" ht="16.5" x14ac:dyDescent="0.3">
      <c r="A27" s="300">
        <v>46031</v>
      </c>
      <c r="B27" s="220" t="s">
        <v>264</v>
      </c>
      <c r="C27" s="14"/>
      <c r="D27" s="214" t="s">
        <v>265</v>
      </c>
      <c r="E27" s="391"/>
      <c r="F27" s="44">
        <v>693637</v>
      </c>
      <c r="G27" s="216">
        <f t="shared" si="0"/>
        <v>2556774247.8899999</v>
      </c>
    </row>
    <row r="28" spans="1:7" ht="16.5" x14ac:dyDescent="0.3">
      <c r="A28" s="300">
        <v>46031</v>
      </c>
      <c r="B28" s="220" t="s">
        <v>262</v>
      </c>
      <c r="C28" s="14"/>
      <c r="D28" s="214" t="s">
        <v>263</v>
      </c>
      <c r="E28" s="391"/>
      <c r="F28" s="44">
        <v>192000</v>
      </c>
      <c r="G28" s="216">
        <f t="shared" si="0"/>
        <v>2556582247.8899999</v>
      </c>
    </row>
    <row r="29" spans="1:7" ht="33" x14ac:dyDescent="0.3">
      <c r="A29" s="300">
        <v>46031</v>
      </c>
      <c r="B29" s="220" t="s">
        <v>268</v>
      </c>
      <c r="C29" s="14"/>
      <c r="D29" s="219" t="s">
        <v>269</v>
      </c>
      <c r="E29" s="391"/>
      <c r="F29" s="44">
        <v>42089985</v>
      </c>
      <c r="G29" s="216">
        <f t="shared" si="0"/>
        <v>2514492262.8899999</v>
      </c>
    </row>
    <row r="30" spans="1:7" ht="33" x14ac:dyDescent="0.3">
      <c r="A30" s="300">
        <v>46031</v>
      </c>
      <c r="B30" s="220" t="s">
        <v>270</v>
      </c>
      <c r="C30" s="14"/>
      <c r="D30" s="219" t="s">
        <v>271</v>
      </c>
      <c r="E30" s="391"/>
      <c r="F30" s="44">
        <v>36333763</v>
      </c>
      <c r="G30" s="216">
        <f t="shared" si="0"/>
        <v>2478158499.8899999</v>
      </c>
    </row>
    <row r="31" spans="1:7" ht="16.5" x14ac:dyDescent="0.3">
      <c r="A31" s="300">
        <v>46031</v>
      </c>
      <c r="B31" s="220" t="s">
        <v>747</v>
      </c>
      <c r="C31" s="14"/>
      <c r="D31" s="219" t="s">
        <v>748</v>
      </c>
      <c r="E31" s="391"/>
      <c r="F31" s="44">
        <v>27918111</v>
      </c>
      <c r="G31" s="216">
        <f t="shared" si="0"/>
        <v>2450240388.8899999</v>
      </c>
    </row>
    <row r="32" spans="1:7" ht="16.5" x14ac:dyDescent="0.3">
      <c r="A32" s="300">
        <v>46031</v>
      </c>
      <c r="B32" s="220" t="s">
        <v>352</v>
      </c>
      <c r="C32" s="14"/>
      <c r="D32" s="214" t="s">
        <v>353</v>
      </c>
      <c r="E32" s="391">
        <v>67900000</v>
      </c>
      <c r="F32" s="44"/>
      <c r="G32" s="216">
        <f t="shared" si="0"/>
        <v>2518140388.8899999</v>
      </c>
    </row>
    <row r="33" spans="1:7" ht="16.5" x14ac:dyDescent="0.3">
      <c r="A33" s="300">
        <v>46032</v>
      </c>
      <c r="B33" s="220" t="s">
        <v>350</v>
      </c>
      <c r="C33" s="14"/>
      <c r="D33" s="214" t="s">
        <v>351</v>
      </c>
      <c r="E33" s="391">
        <v>44324000</v>
      </c>
      <c r="F33" s="44"/>
      <c r="G33" s="216">
        <f t="shared" si="0"/>
        <v>2562464388.8899999</v>
      </c>
    </row>
    <row r="34" spans="1:7" ht="16.5" x14ac:dyDescent="0.3">
      <c r="A34" s="300">
        <v>46032</v>
      </c>
      <c r="B34" s="220" t="s">
        <v>1086</v>
      </c>
      <c r="C34" s="14"/>
      <c r="D34" s="393" t="s">
        <v>1093</v>
      </c>
      <c r="E34" s="215"/>
      <c r="F34" s="390">
        <v>588500</v>
      </c>
      <c r="G34" s="216">
        <f t="shared" si="0"/>
        <v>2561875888.8899999</v>
      </c>
    </row>
    <row r="35" spans="1:7" ht="16.5" x14ac:dyDescent="0.3">
      <c r="A35" s="300">
        <v>46032</v>
      </c>
      <c r="B35" s="220" t="s">
        <v>1088</v>
      </c>
      <c r="C35" s="14"/>
      <c r="D35" s="214" t="s">
        <v>1087</v>
      </c>
      <c r="E35" s="215"/>
      <c r="F35" s="215">
        <v>8328080</v>
      </c>
      <c r="G35" s="216">
        <f t="shared" si="0"/>
        <v>2553547808.8899999</v>
      </c>
    </row>
    <row r="36" spans="1:7" ht="16.5" x14ac:dyDescent="0.3">
      <c r="A36" s="492">
        <v>46034</v>
      </c>
      <c r="B36" s="494" t="s">
        <v>518</v>
      </c>
      <c r="C36" s="496"/>
      <c r="D36" s="498" t="s">
        <v>519</v>
      </c>
      <c r="E36" s="215">
        <v>100000000</v>
      </c>
      <c r="F36" s="215"/>
      <c r="G36" s="216">
        <f t="shared" si="0"/>
        <v>2653547808.8899999</v>
      </c>
    </row>
    <row r="37" spans="1:7" ht="16.5" x14ac:dyDescent="0.3">
      <c r="A37" s="493"/>
      <c r="B37" s="495"/>
      <c r="C37" s="497"/>
      <c r="D37" s="499"/>
      <c r="E37" s="215">
        <v>400000000</v>
      </c>
      <c r="F37" s="503"/>
      <c r="G37" s="216">
        <f t="shared" si="0"/>
        <v>3053547808.8899999</v>
      </c>
    </row>
    <row r="38" spans="1:7" ht="16.5" x14ac:dyDescent="0.3">
      <c r="A38" s="300">
        <v>46035</v>
      </c>
      <c r="B38" s="220" t="s">
        <v>348</v>
      </c>
      <c r="C38" s="14"/>
      <c r="D38" s="214" t="s">
        <v>349</v>
      </c>
      <c r="E38" s="215">
        <v>128425000</v>
      </c>
      <c r="F38" s="504"/>
      <c r="G38" s="216">
        <f t="shared" si="0"/>
        <v>3181972808.8899999</v>
      </c>
    </row>
    <row r="39" spans="1:7" ht="16.5" x14ac:dyDescent="0.3">
      <c r="A39" s="300">
        <v>46035</v>
      </c>
      <c r="B39" s="220" t="s">
        <v>1089</v>
      </c>
      <c r="C39" s="14"/>
      <c r="D39" s="118" t="s">
        <v>290</v>
      </c>
      <c r="E39" s="318"/>
      <c r="F39" s="318">
        <v>7735940</v>
      </c>
      <c r="G39" s="216">
        <f t="shared" si="0"/>
        <v>3174236868.8899999</v>
      </c>
    </row>
    <row r="40" spans="1:7" ht="16.5" x14ac:dyDescent="0.3">
      <c r="A40" s="300">
        <v>46035</v>
      </c>
      <c r="B40" s="220" t="s">
        <v>742</v>
      </c>
      <c r="C40" s="14"/>
      <c r="D40" s="214" t="s">
        <v>743</v>
      </c>
      <c r="E40" s="215"/>
      <c r="F40" s="215">
        <v>5097000</v>
      </c>
      <c r="G40" s="216">
        <f t="shared" si="0"/>
        <v>3169139868.8899999</v>
      </c>
    </row>
    <row r="41" spans="1:7" ht="16.5" x14ac:dyDescent="0.3">
      <c r="A41" s="300">
        <v>46036</v>
      </c>
      <c r="B41" s="213" t="s">
        <v>1063</v>
      </c>
      <c r="C41" s="14"/>
      <c r="D41" s="319" t="s">
        <v>346</v>
      </c>
      <c r="E41" s="215">
        <v>60000000</v>
      </c>
      <c r="F41" s="215"/>
      <c r="G41" s="216">
        <f t="shared" si="0"/>
        <v>3229139868.8899999</v>
      </c>
    </row>
    <row r="42" spans="1:7" ht="16.5" x14ac:dyDescent="0.3">
      <c r="A42" s="300">
        <v>46036</v>
      </c>
      <c r="B42" s="213" t="s">
        <v>412</v>
      </c>
      <c r="C42" s="14"/>
      <c r="D42" s="214" t="s">
        <v>413</v>
      </c>
      <c r="E42" s="215"/>
      <c r="F42" s="215">
        <v>400300</v>
      </c>
      <c r="G42" s="216">
        <f t="shared" si="0"/>
        <v>3228739568.8899999</v>
      </c>
    </row>
    <row r="43" spans="1:7" ht="16.5" x14ac:dyDescent="0.3">
      <c r="A43" s="300">
        <v>46036</v>
      </c>
      <c r="B43" s="213" t="s">
        <v>400</v>
      </c>
      <c r="C43" s="14"/>
      <c r="D43" s="214" t="s">
        <v>401</v>
      </c>
      <c r="E43" s="215"/>
      <c r="F43" s="222">
        <v>10500000</v>
      </c>
      <c r="G43" s="216">
        <f t="shared" si="0"/>
        <v>3218239568.8899999</v>
      </c>
    </row>
    <row r="44" spans="1:7" ht="16.5" x14ac:dyDescent="0.3">
      <c r="A44" s="300">
        <v>46036</v>
      </c>
      <c r="B44" s="213" t="s">
        <v>736</v>
      </c>
      <c r="C44" s="14"/>
      <c r="D44" s="214" t="s">
        <v>737</v>
      </c>
      <c r="E44" s="215"/>
      <c r="F44" s="222">
        <v>7149000</v>
      </c>
      <c r="G44" s="216">
        <f t="shared" si="0"/>
        <v>3211090568.8899999</v>
      </c>
    </row>
    <row r="45" spans="1:7" ht="16.5" x14ac:dyDescent="0.3">
      <c r="A45" s="300">
        <v>46036</v>
      </c>
      <c r="B45" s="213" t="s">
        <v>738</v>
      </c>
      <c r="C45" s="14"/>
      <c r="D45" s="214" t="s">
        <v>739</v>
      </c>
      <c r="E45" s="215"/>
      <c r="F45" s="222">
        <v>7149000</v>
      </c>
      <c r="G45" s="216">
        <f t="shared" si="0"/>
        <v>3203941568.8899999</v>
      </c>
    </row>
    <row r="46" spans="1:7" ht="16.5" x14ac:dyDescent="0.3">
      <c r="A46" s="300">
        <v>46036</v>
      </c>
      <c r="B46" s="213" t="s">
        <v>740</v>
      </c>
      <c r="C46" s="14"/>
      <c r="D46" s="214" t="s">
        <v>741</v>
      </c>
      <c r="E46" s="215"/>
      <c r="F46" s="222">
        <v>7149000</v>
      </c>
      <c r="G46" s="216">
        <f t="shared" si="0"/>
        <v>3196792568.8899999</v>
      </c>
    </row>
    <row r="47" spans="1:7" ht="16.5" x14ac:dyDescent="0.3">
      <c r="A47" s="300">
        <v>46037</v>
      </c>
      <c r="B47" s="213" t="s">
        <v>516</v>
      </c>
      <c r="C47" s="14"/>
      <c r="D47" s="214" t="s">
        <v>517</v>
      </c>
      <c r="E47" s="215">
        <v>79380000</v>
      </c>
      <c r="F47" s="222"/>
      <c r="G47" s="216">
        <f t="shared" si="0"/>
        <v>3276172568.8899999</v>
      </c>
    </row>
    <row r="48" spans="1:7" ht="16.5" x14ac:dyDescent="0.3">
      <c r="A48" s="300">
        <v>46037</v>
      </c>
      <c r="B48" s="213" t="s">
        <v>402</v>
      </c>
      <c r="C48" s="14"/>
      <c r="D48" s="214" t="s">
        <v>403</v>
      </c>
      <c r="E48" s="215"/>
      <c r="F48" s="222">
        <v>32967000</v>
      </c>
      <c r="G48" s="216">
        <f t="shared" si="0"/>
        <v>3243205568.8899999</v>
      </c>
    </row>
    <row r="49" spans="1:7" ht="16.5" x14ac:dyDescent="0.3">
      <c r="A49" s="300">
        <v>46037</v>
      </c>
      <c r="B49" s="213" t="s">
        <v>404</v>
      </c>
      <c r="C49" s="14"/>
      <c r="D49" s="214" t="s">
        <v>405</v>
      </c>
      <c r="E49" s="215"/>
      <c r="F49" s="222">
        <v>1144250</v>
      </c>
      <c r="G49" s="216">
        <f t="shared" si="0"/>
        <v>3242061318.8899999</v>
      </c>
    </row>
    <row r="50" spans="1:7" ht="16.5" x14ac:dyDescent="0.3">
      <c r="A50" s="300">
        <v>46037</v>
      </c>
      <c r="B50" s="213" t="s">
        <v>514</v>
      </c>
      <c r="C50" s="14"/>
      <c r="D50" s="214" t="s">
        <v>515</v>
      </c>
      <c r="E50" s="215">
        <v>6000000</v>
      </c>
      <c r="F50" s="222"/>
      <c r="G50" s="216">
        <f t="shared" si="0"/>
        <v>3248061318.8899999</v>
      </c>
    </row>
    <row r="51" spans="1:7" ht="16.5" x14ac:dyDescent="0.3">
      <c r="A51" s="300">
        <v>46037</v>
      </c>
      <c r="B51" s="213" t="s">
        <v>396</v>
      </c>
      <c r="C51" s="14"/>
      <c r="D51" s="214" t="s">
        <v>397</v>
      </c>
      <c r="E51" s="215"/>
      <c r="F51" s="222">
        <v>139382900</v>
      </c>
      <c r="G51" s="216">
        <f t="shared" si="0"/>
        <v>3108678418.8899999</v>
      </c>
    </row>
    <row r="52" spans="1:7" ht="16.5" x14ac:dyDescent="0.3">
      <c r="A52" s="300">
        <v>46037</v>
      </c>
      <c r="B52" s="213" t="s">
        <v>1023</v>
      </c>
      <c r="C52" s="224"/>
      <c r="D52" s="214" t="s">
        <v>347</v>
      </c>
      <c r="E52" s="215"/>
      <c r="F52" s="225">
        <v>3146000</v>
      </c>
      <c r="G52" s="216">
        <f t="shared" si="0"/>
        <v>3105532418.8899999</v>
      </c>
    </row>
    <row r="53" spans="1:7" ht="16.5" x14ac:dyDescent="0.3">
      <c r="A53" s="300">
        <v>46037</v>
      </c>
      <c r="B53" s="213" t="s">
        <v>732</v>
      </c>
      <c r="C53" s="224"/>
      <c r="D53" s="214" t="s">
        <v>733</v>
      </c>
      <c r="E53" s="215"/>
      <c r="F53" s="225">
        <v>7149000</v>
      </c>
      <c r="G53" s="216">
        <f t="shared" si="0"/>
        <v>3098383418.8899999</v>
      </c>
    </row>
    <row r="54" spans="1:7" ht="16.5" x14ac:dyDescent="0.3">
      <c r="A54" s="300">
        <v>46037</v>
      </c>
      <c r="B54" s="213" t="s">
        <v>734</v>
      </c>
      <c r="C54" s="224"/>
      <c r="D54" s="214" t="s">
        <v>735</v>
      </c>
      <c r="E54" s="215"/>
      <c r="F54" s="226">
        <v>7149000</v>
      </c>
      <c r="G54" s="216">
        <f t="shared" si="0"/>
        <v>3091234418.8899999</v>
      </c>
    </row>
    <row r="55" spans="1:7" ht="16.5" x14ac:dyDescent="0.3">
      <c r="A55" s="300">
        <v>46037</v>
      </c>
      <c r="B55" s="213" t="s">
        <v>398</v>
      </c>
      <c r="C55" s="224"/>
      <c r="D55" s="214" t="s">
        <v>399</v>
      </c>
      <c r="E55" s="215"/>
      <c r="F55" s="225">
        <v>6600000</v>
      </c>
      <c r="G55" s="216">
        <f t="shared" si="0"/>
        <v>3084634418.8899999</v>
      </c>
    </row>
    <row r="56" spans="1:7" ht="16.5" x14ac:dyDescent="0.3">
      <c r="A56" s="300">
        <v>46037</v>
      </c>
      <c r="B56" s="213" t="s">
        <v>714</v>
      </c>
      <c r="C56" s="224"/>
      <c r="D56" s="214" t="s">
        <v>715</v>
      </c>
      <c r="E56" s="215"/>
      <c r="F56" s="225">
        <v>18423230</v>
      </c>
      <c r="G56" s="216">
        <f t="shared" si="0"/>
        <v>3066211188.8899999</v>
      </c>
    </row>
    <row r="57" spans="1:7" ht="16.5" x14ac:dyDescent="0.3">
      <c r="A57" s="300">
        <v>46041</v>
      </c>
      <c r="B57" s="213" t="s">
        <v>728</v>
      </c>
      <c r="C57" s="224"/>
      <c r="D57" s="20" t="s">
        <v>729</v>
      </c>
      <c r="E57" s="215"/>
      <c r="F57" s="225">
        <v>513000</v>
      </c>
      <c r="G57" s="216">
        <f t="shared" si="0"/>
        <v>3065698188.8899999</v>
      </c>
    </row>
    <row r="58" spans="1:7" ht="16.5" x14ac:dyDescent="0.3">
      <c r="A58" s="300">
        <v>46041</v>
      </c>
      <c r="B58" s="227" t="s">
        <v>1026</v>
      </c>
      <c r="C58" s="224"/>
      <c r="D58" s="103" t="s">
        <v>375</v>
      </c>
      <c r="E58" s="318"/>
      <c r="F58" s="322">
        <v>50000000</v>
      </c>
      <c r="G58" s="216">
        <f t="shared" si="0"/>
        <v>3015698188.8899999</v>
      </c>
    </row>
    <row r="59" spans="1:7" ht="16.5" x14ac:dyDescent="0.3">
      <c r="A59" s="300">
        <v>46041</v>
      </c>
      <c r="B59" s="227" t="s">
        <v>1027</v>
      </c>
      <c r="C59" s="224"/>
      <c r="D59" s="42" t="s">
        <v>376</v>
      </c>
      <c r="E59" s="215"/>
      <c r="F59" s="225">
        <v>29580000</v>
      </c>
      <c r="G59" s="216">
        <f t="shared" si="0"/>
        <v>2986118188.8899999</v>
      </c>
    </row>
    <row r="60" spans="1:7" ht="16.5" x14ac:dyDescent="0.3">
      <c r="A60" s="300">
        <v>46041</v>
      </c>
      <c r="B60" s="227" t="s">
        <v>1064</v>
      </c>
      <c r="C60" s="224"/>
      <c r="D60" s="42" t="s">
        <v>377</v>
      </c>
      <c r="E60" s="215">
        <v>29580000</v>
      </c>
      <c r="F60" s="225"/>
      <c r="G60" s="216">
        <f t="shared" si="0"/>
        <v>3015698188.8899999</v>
      </c>
    </row>
    <row r="61" spans="1:7" ht="16.5" x14ac:dyDescent="0.3">
      <c r="A61" s="300">
        <v>46041</v>
      </c>
      <c r="B61" s="227" t="s">
        <v>512</v>
      </c>
      <c r="C61" s="224"/>
      <c r="D61" s="20" t="s">
        <v>513</v>
      </c>
      <c r="E61" s="215">
        <v>41800000</v>
      </c>
      <c r="F61" s="225"/>
      <c r="G61" s="216">
        <f t="shared" si="0"/>
        <v>3057498188.8899999</v>
      </c>
    </row>
    <row r="62" spans="1:7" ht="16.5" x14ac:dyDescent="0.3">
      <c r="A62" s="300">
        <v>46042</v>
      </c>
      <c r="B62" s="227" t="s">
        <v>829</v>
      </c>
      <c r="C62" s="224"/>
      <c r="D62" s="313" t="s">
        <v>830</v>
      </c>
      <c r="E62" s="323"/>
      <c r="F62" s="324">
        <v>16186500</v>
      </c>
      <c r="G62" s="216">
        <f t="shared" si="0"/>
        <v>3041311688.8899999</v>
      </c>
    </row>
    <row r="63" spans="1:7" ht="16.5" x14ac:dyDescent="0.3">
      <c r="A63" s="300">
        <v>46042</v>
      </c>
      <c r="B63" s="227" t="s">
        <v>1028</v>
      </c>
      <c r="C63" s="224"/>
      <c r="D63" s="42" t="s">
        <v>380</v>
      </c>
      <c r="E63" s="215"/>
      <c r="F63" s="225">
        <v>9912500</v>
      </c>
      <c r="G63" s="216">
        <f t="shared" si="0"/>
        <v>3031399188.8899999</v>
      </c>
    </row>
    <row r="64" spans="1:7" ht="16.5" x14ac:dyDescent="0.3">
      <c r="A64" s="300">
        <v>46042</v>
      </c>
      <c r="B64" s="227" t="s">
        <v>1451</v>
      </c>
      <c r="C64" s="224"/>
      <c r="D64" s="20" t="s">
        <v>1452</v>
      </c>
      <c r="E64" s="215">
        <v>14325000</v>
      </c>
      <c r="F64" s="225"/>
      <c r="G64" s="216">
        <f t="shared" si="0"/>
        <v>3045724188.8899999</v>
      </c>
    </row>
    <row r="65" spans="1:7" ht="16.5" x14ac:dyDescent="0.3">
      <c r="A65" s="300">
        <v>46042</v>
      </c>
      <c r="B65" s="227" t="s">
        <v>1065</v>
      </c>
      <c r="C65" s="224"/>
      <c r="D65" s="42" t="s">
        <v>381</v>
      </c>
      <c r="E65" s="215">
        <v>9912500</v>
      </c>
      <c r="F65" s="225"/>
      <c r="G65" s="216">
        <f t="shared" si="0"/>
        <v>3055636688.8899999</v>
      </c>
    </row>
    <row r="66" spans="1:7" ht="16.5" x14ac:dyDescent="0.3">
      <c r="A66" s="300">
        <v>46042</v>
      </c>
      <c r="B66" s="227" t="s">
        <v>509</v>
      </c>
      <c r="C66" s="224"/>
      <c r="D66" s="20" t="s">
        <v>510</v>
      </c>
      <c r="E66" s="215">
        <v>10500000</v>
      </c>
      <c r="F66" s="225"/>
      <c r="G66" s="216">
        <f t="shared" si="0"/>
        <v>3066136688.8899999</v>
      </c>
    </row>
    <row r="67" spans="1:7" ht="16.5" x14ac:dyDescent="0.3">
      <c r="A67" s="300">
        <v>46042</v>
      </c>
      <c r="B67" s="227" t="s">
        <v>1449</v>
      </c>
      <c r="C67" s="224"/>
      <c r="D67" s="20" t="s">
        <v>1450</v>
      </c>
      <c r="E67" s="215">
        <v>46438000</v>
      </c>
      <c r="F67" s="225"/>
      <c r="G67" s="216">
        <f t="shared" si="0"/>
        <v>3112574688.8899999</v>
      </c>
    </row>
    <row r="68" spans="1:7" ht="16.5" x14ac:dyDescent="0.3">
      <c r="A68" s="300">
        <v>46042</v>
      </c>
      <c r="B68" s="227" t="s">
        <v>1066</v>
      </c>
      <c r="C68" s="224"/>
      <c r="D68" s="20" t="s">
        <v>382</v>
      </c>
      <c r="E68" s="215">
        <v>12441400</v>
      </c>
      <c r="F68" s="225"/>
      <c r="G68" s="216">
        <f t="shared" si="0"/>
        <v>3125016088.8899999</v>
      </c>
    </row>
    <row r="69" spans="1:7" ht="16.5" x14ac:dyDescent="0.3">
      <c r="A69" s="300">
        <v>46042</v>
      </c>
      <c r="B69" s="227" t="s">
        <v>393</v>
      </c>
      <c r="C69" s="224"/>
      <c r="D69" s="20" t="s">
        <v>392</v>
      </c>
      <c r="E69" s="215"/>
      <c r="F69" s="225">
        <v>22338891</v>
      </c>
      <c r="G69" s="216">
        <f t="shared" si="0"/>
        <v>3102677197.8899999</v>
      </c>
    </row>
    <row r="70" spans="1:7" ht="16.5" x14ac:dyDescent="0.3">
      <c r="A70" s="300">
        <v>46042</v>
      </c>
      <c r="B70" s="227" t="s">
        <v>1029</v>
      </c>
      <c r="C70" s="224"/>
      <c r="D70" s="103" t="s">
        <v>383</v>
      </c>
      <c r="E70" s="318"/>
      <c r="F70" s="322">
        <v>30858104</v>
      </c>
      <c r="G70" s="216">
        <f t="shared" ref="G70:G126" si="1">G69+E70-F70</f>
        <v>3071819093.8899999</v>
      </c>
    </row>
    <row r="71" spans="1:7" ht="16.5" x14ac:dyDescent="0.3">
      <c r="A71" s="300">
        <v>46042</v>
      </c>
      <c r="B71" s="227" t="s">
        <v>1030</v>
      </c>
      <c r="C71" s="224"/>
      <c r="D71" s="103" t="s">
        <v>416</v>
      </c>
      <c r="E71" s="318"/>
      <c r="F71" s="322">
        <v>3000000</v>
      </c>
      <c r="G71" s="216">
        <f t="shared" si="1"/>
        <v>3068819093.8899999</v>
      </c>
    </row>
    <row r="72" spans="1:7" ht="16.5" x14ac:dyDescent="0.3">
      <c r="A72" s="300">
        <v>46042</v>
      </c>
      <c r="B72" s="227" t="s">
        <v>511</v>
      </c>
      <c r="C72" s="224"/>
      <c r="D72" s="20" t="s">
        <v>506</v>
      </c>
      <c r="E72" s="215">
        <v>5000000</v>
      </c>
      <c r="F72" s="225"/>
      <c r="G72" s="216">
        <f t="shared" si="1"/>
        <v>3073819093.8899999</v>
      </c>
    </row>
    <row r="73" spans="1:7" s="407" customFormat="1" ht="16.5" x14ac:dyDescent="0.3">
      <c r="A73" s="400">
        <v>46043</v>
      </c>
      <c r="B73" s="401" t="s">
        <v>1067</v>
      </c>
      <c r="C73" s="402"/>
      <c r="D73" s="403" t="s">
        <v>428</v>
      </c>
      <c r="E73" s="404">
        <v>49397</v>
      </c>
      <c r="F73" s="405"/>
      <c r="G73" s="406">
        <f t="shared" si="1"/>
        <v>3073868490.8899999</v>
      </c>
    </row>
    <row r="74" spans="1:7" ht="16.5" x14ac:dyDescent="0.3">
      <c r="A74" s="300">
        <v>46043</v>
      </c>
      <c r="B74" s="227" t="s">
        <v>504</v>
      </c>
      <c r="C74" s="224"/>
      <c r="D74" s="20" t="s">
        <v>505</v>
      </c>
      <c r="E74" s="215">
        <v>119610000</v>
      </c>
      <c r="F74" s="225"/>
      <c r="G74" s="216">
        <f t="shared" si="1"/>
        <v>3193478490.8899999</v>
      </c>
    </row>
    <row r="75" spans="1:7" ht="16.5" x14ac:dyDescent="0.3">
      <c r="A75" s="300">
        <v>46044</v>
      </c>
      <c r="B75" s="227" t="s">
        <v>712</v>
      </c>
      <c r="C75" s="224"/>
      <c r="D75" s="20" t="s">
        <v>713</v>
      </c>
      <c r="E75" s="215"/>
      <c r="F75" s="225">
        <v>28075000</v>
      </c>
      <c r="G75" s="216">
        <f t="shared" si="1"/>
        <v>3165403490.8899999</v>
      </c>
    </row>
    <row r="76" spans="1:7" ht="16.5" x14ac:dyDescent="0.3">
      <c r="A76" s="300">
        <v>46045</v>
      </c>
      <c r="B76" s="227" t="s">
        <v>492</v>
      </c>
      <c r="C76" s="224"/>
      <c r="D76" s="20" t="s">
        <v>493</v>
      </c>
      <c r="E76" s="215">
        <v>473600000</v>
      </c>
      <c r="F76" s="225"/>
      <c r="G76" s="216">
        <f t="shared" si="1"/>
        <v>3639003490.8899999</v>
      </c>
    </row>
    <row r="77" spans="1:7" ht="16.5" x14ac:dyDescent="0.3">
      <c r="A77" s="300">
        <v>46045</v>
      </c>
      <c r="B77" s="227" t="s">
        <v>716</v>
      </c>
      <c r="C77" s="224"/>
      <c r="D77" s="20" t="s">
        <v>717</v>
      </c>
      <c r="E77" s="215"/>
      <c r="F77" s="225">
        <v>5880000</v>
      </c>
      <c r="G77" s="216">
        <f t="shared" si="1"/>
        <v>3633123490.8899999</v>
      </c>
    </row>
    <row r="78" spans="1:7" ht="16.5" x14ac:dyDescent="0.3">
      <c r="A78" s="300">
        <v>46045</v>
      </c>
      <c r="B78" s="227" t="s">
        <v>718</v>
      </c>
      <c r="C78" s="224"/>
      <c r="D78" s="20" t="s">
        <v>719</v>
      </c>
      <c r="E78" s="215"/>
      <c r="F78" s="225">
        <v>693637</v>
      </c>
      <c r="G78" s="216">
        <f t="shared" si="1"/>
        <v>3632429853.8899999</v>
      </c>
    </row>
    <row r="79" spans="1:7" ht="16.5" x14ac:dyDescent="0.3">
      <c r="A79" s="300">
        <v>46045</v>
      </c>
      <c r="B79" s="227" t="s">
        <v>722</v>
      </c>
      <c r="C79" s="224"/>
      <c r="D79" s="20" t="s">
        <v>723</v>
      </c>
      <c r="E79" s="215"/>
      <c r="F79" s="225">
        <v>66600000</v>
      </c>
      <c r="G79" s="216">
        <f t="shared" si="1"/>
        <v>3565829853.8899999</v>
      </c>
    </row>
    <row r="80" spans="1:7" ht="16.5" x14ac:dyDescent="0.3">
      <c r="A80" s="300">
        <v>46045</v>
      </c>
      <c r="B80" s="227" t="s">
        <v>720</v>
      </c>
      <c r="C80" s="224"/>
      <c r="D80" s="20" t="s">
        <v>721</v>
      </c>
      <c r="E80" s="215"/>
      <c r="F80" s="225">
        <v>20832748</v>
      </c>
      <c r="G80" s="216">
        <f t="shared" si="1"/>
        <v>3544997105.8899999</v>
      </c>
    </row>
    <row r="81" spans="1:7" ht="16.5" x14ac:dyDescent="0.3">
      <c r="A81" s="300">
        <v>46045</v>
      </c>
      <c r="B81" s="227" t="s">
        <v>724</v>
      </c>
      <c r="C81" s="224"/>
      <c r="D81" s="20" t="s">
        <v>725</v>
      </c>
      <c r="E81" s="215"/>
      <c r="F81" s="225">
        <v>39550000</v>
      </c>
      <c r="G81" s="216">
        <f t="shared" si="1"/>
        <v>3505447105.8899999</v>
      </c>
    </row>
    <row r="82" spans="1:7" ht="16.5" x14ac:dyDescent="0.3">
      <c r="A82" s="300">
        <v>46045</v>
      </c>
      <c r="B82" s="227" t="s">
        <v>726</v>
      </c>
      <c r="C82" s="224"/>
      <c r="D82" s="20" t="s">
        <v>727</v>
      </c>
      <c r="E82" s="215"/>
      <c r="F82" s="225">
        <v>57307445</v>
      </c>
      <c r="G82" s="216">
        <f t="shared" si="1"/>
        <v>3448139660.8899999</v>
      </c>
    </row>
    <row r="83" spans="1:7" ht="16.5" x14ac:dyDescent="0.3">
      <c r="A83" s="300">
        <v>46045</v>
      </c>
      <c r="B83" s="227" t="s">
        <v>494</v>
      </c>
      <c r="C83" s="224"/>
      <c r="D83" s="20" t="s">
        <v>495</v>
      </c>
      <c r="E83" s="215">
        <v>3875000</v>
      </c>
      <c r="F83" s="225"/>
      <c r="G83" s="216">
        <f t="shared" si="1"/>
        <v>3452014660.8899999</v>
      </c>
    </row>
    <row r="84" spans="1:7" ht="16.5" x14ac:dyDescent="0.3">
      <c r="A84" s="300">
        <v>46045</v>
      </c>
      <c r="B84" s="227" t="s">
        <v>496</v>
      </c>
      <c r="C84" s="224"/>
      <c r="D84" s="20" t="s">
        <v>497</v>
      </c>
      <c r="E84" s="215">
        <v>13539000</v>
      </c>
      <c r="F84" s="225"/>
      <c r="G84" s="216">
        <f t="shared" si="1"/>
        <v>3465553660.8899999</v>
      </c>
    </row>
    <row r="85" spans="1:7" ht="16.5" x14ac:dyDescent="0.3">
      <c r="A85" s="300">
        <v>46045</v>
      </c>
      <c r="B85" s="227" t="s">
        <v>498</v>
      </c>
      <c r="C85" s="224"/>
      <c r="D85" s="20" t="s">
        <v>499</v>
      </c>
      <c r="E85" s="215">
        <v>11282500</v>
      </c>
      <c r="F85" s="225"/>
      <c r="G85" s="216">
        <f t="shared" si="1"/>
        <v>3476836160.8899999</v>
      </c>
    </row>
    <row r="86" spans="1:7" ht="16.5" x14ac:dyDescent="0.3">
      <c r="A86" s="300">
        <v>46045</v>
      </c>
      <c r="B86" s="227" t="s">
        <v>500</v>
      </c>
      <c r="C86" s="224"/>
      <c r="D86" s="20" t="s">
        <v>501</v>
      </c>
      <c r="E86" s="215">
        <v>981982</v>
      </c>
      <c r="F86" s="225"/>
      <c r="G86" s="216">
        <f t="shared" si="1"/>
        <v>3477818142.8899999</v>
      </c>
    </row>
    <row r="87" spans="1:7" ht="16.5" x14ac:dyDescent="0.3">
      <c r="A87" s="300">
        <v>46045</v>
      </c>
      <c r="B87" s="227" t="s">
        <v>502</v>
      </c>
      <c r="C87" s="224"/>
      <c r="D87" s="20" t="s">
        <v>503</v>
      </c>
      <c r="E87" s="215">
        <v>1950000</v>
      </c>
      <c r="F87" s="225"/>
      <c r="G87" s="216">
        <f t="shared" si="1"/>
        <v>3479768142.8899999</v>
      </c>
    </row>
    <row r="88" spans="1:7" ht="16.5" x14ac:dyDescent="0.3">
      <c r="A88" s="300">
        <v>46045</v>
      </c>
      <c r="B88" s="227" t="s">
        <v>1032</v>
      </c>
      <c r="C88" s="224"/>
      <c r="D88" s="20" t="s">
        <v>430</v>
      </c>
      <c r="E88" s="215"/>
      <c r="F88" s="225">
        <v>3864865</v>
      </c>
      <c r="G88" s="216">
        <f t="shared" si="1"/>
        <v>3475903277.8899999</v>
      </c>
    </row>
    <row r="89" spans="1:7" ht="33" x14ac:dyDescent="0.3">
      <c r="A89" s="300">
        <v>46045</v>
      </c>
      <c r="B89" s="227" t="s">
        <v>1033</v>
      </c>
      <c r="C89" s="224"/>
      <c r="D89" s="313" t="s">
        <v>1092</v>
      </c>
      <c r="E89" s="323"/>
      <c r="F89" s="324">
        <v>4567675</v>
      </c>
      <c r="G89" s="216">
        <f t="shared" si="1"/>
        <v>3471335602.8899999</v>
      </c>
    </row>
    <row r="90" spans="1:7" ht="16.5" x14ac:dyDescent="0.3">
      <c r="A90" s="300">
        <v>46045</v>
      </c>
      <c r="B90" s="227" t="s">
        <v>1034</v>
      </c>
      <c r="C90" s="224"/>
      <c r="D90" s="20" t="s">
        <v>431</v>
      </c>
      <c r="E90" s="215"/>
      <c r="F90" s="225">
        <v>10541700</v>
      </c>
      <c r="G90" s="216">
        <f t="shared" si="1"/>
        <v>3460793902.8899999</v>
      </c>
    </row>
    <row r="91" spans="1:7" ht="16.5" x14ac:dyDescent="0.3">
      <c r="A91" s="300">
        <v>46048</v>
      </c>
      <c r="B91" s="227" t="s">
        <v>490</v>
      </c>
      <c r="C91" s="224"/>
      <c r="D91" s="20" t="s">
        <v>491</v>
      </c>
      <c r="E91" s="215">
        <v>156122000</v>
      </c>
      <c r="F91" s="225"/>
      <c r="G91" s="216">
        <f t="shared" si="1"/>
        <v>3616915902.8899999</v>
      </c>
    </row>
    <row r="92" spans="1:7" ht="16.5" x14ac:dyDescent="0.3">
      <c r="A92" s="300">
        <v>46048</v>
      </c>
      <c r="B92" s="227" t="s">
        <v>488</v>
      </c>
      <c r="C92" s="224"/>
      <c r="D92" s="20" t="s">
        <v>489</v>
      </c>
      <c r="E92" s="215">
        <v>102150000</v>
      </c>
      <c r="F92" s="225"/>
      <c r="G92" s="216">
        <f t="shared" si="1"/>
        <v>3719065902.8899999</v>
      </c>
    </row>
    <row r="93" spans="1:7" ht="16.5" x14ac:dyDescent="0.3">
      <c r="A93" s="300">
        <v>46048</v>
      </c>
      <c r="B93" s="227" t="s">
        <v>1068</v>
      </c>
      <c r="C93" s="224"/>
      <c r="D93" s="42" t="s">
        <v>461</v>
      </c>
      <c r="E93" s="215">
        <v>50000000</v>
      </c>
      <c r="F93" s="225"/>
      <c r="G93" s="216">
        <f t="shared" si="1"/>
        <v>3769065902.8899999</v>
      </c>
    </row>
    <row r="94" spans="1:7" ht="16.5" x14ac:dyDescent="0.3">
      <c r="A94" s="300">
        <v>46048</v>
      </c>
      <c r="B94" s="227" t="s">
        <v>176</v>
      </c>
      <c r="C94" s="224"/>
      <c r="D94" s="20"/>
      <c r="E94" s="215">
        <v>400000000</v>
      </c>
      <c r="F94" s="225"/>
      <c r="G94" s="216">
        <f t="shared" si="1"/>
        <v>4169065902.8899999</v>
      </c>
    </row>
    <row r="95" spans="1:7" ht="16.5" x14ac:dyDescent="0.3">
      <c r="A95" s="300">
        <v>46048</v>
      </c>
      <c r="B95" s="227" t="s">
        <v>486</v>
      </c>
      <c r="C95" s="224"/>
      <c r="D95" s="20" t="s">
        <v>487</v>
      </c>
      <c r="E95" s="215">
        <v>91737500</v>
      </c>
      <c r="F95" s="225"/>
      <c r="G95" s="216">
        <f t="shared" si="1"/>
        <v>4260803402.8899999</v>
      </c>
    </row>
    <row r="96" spans="1:7" ht="16.5" x14ac:dyDescent="0.3">
      <c r="A96" s="300">
        <v>46048</v>
      </c>
      <c r="B96" s="227" t="s">
        <v>484</v>
      </c>
      <c r="C96" s="224"/>
      <c r="D96" s="20" t="s">
        <v>485</v>
      </c>
      <c r="E96" s="215">
        <v>70000000</v>
      </c>
      <c r="F96" s="225"/>
      <c r="G96" s="216">
        <f t="shared" si="1"/>
        <v>4330803402.8899994</v>
      </c>
    </row>
    <row r="97" spans="1:8" ht="16.5" x14ac:dyDescent="0.3">
      <c r="A97" s="300">
        <v>46049</v>
      </c>
      <c r="B97" s="227" t="s">
        <v>1447</v>
      </c>
      <c r="C97" s="224"/>
      <c r="D97" s="20" t="s">
        <v>1448</v>
      </c>
      <c r="E97" s="215">
        <v>118300000</v>
      </c>
      <c r="F97" s="225"/>
      <c r="G97" s="216">
        <f t="shared" si="1"/>
        <v>4449103402.8899994</v>
      </c>
    </row>
    <row r="98" spans="1:8" ht="33" x14ac:dyDescent="0.3">
      <c r="A98" s="300">
        <v>46049</v>
      </c>
      <c r="B98" s="227" t="s">
        <v>1090</v>
      </c>
      <c r="C98" s="224"/>
      <c r="D98" s="108" t="s">
        <v>465</v>
      </c>
      <c r="E98" s="215"/>
      <c r="F98" s="225">
        <v>14494867</v>
      </c>
      <c r="G98" s="216">
        <f t="shared" si="1"/>
        <v>4434608535.8899994</v>
      </c>
      <c r="H98" s="333" t="s">
        <v>466</v>
      </c>
    </row>
    <row r="99" spans="1:8" ht="16.5" x14ac:dyDescent="0.3">
      <c r="A99" s="300">
        <v>46049</v>
      </c>
      <c r="B99" s="227" t="s">
        <v>1091</v>
      </c>
      <c r="C99" s="224"/>
      <c r="D99" s="108" t="s">
        <v>467</v>
      </c>
      <c r="E99" s="215"/>
      <c r="F99" s="225">
        <v>9916264</v>
      </c>
      <c r="G99" s="216">
        <f t="shared" si="1"/>
        <v>4424692271.8899994</v>
      </c>
    </row>
    <row r="100" spans="1:8" s="407" customFormat="1" ht="16.5" x14ac:dyDescent="0.3">
      <c r="A100" s="408">
        <v>46049</v>
      </c>
      <c r="B100" s="409" t="s">
        <v>1069</v>
      </c>
      <c r="C100" s="410"/>
      <c r="D100" s="403" t="s">
        <v>1070</v>
      </c>
      <c r="E100" s="411">
        <v>26000</v>
      </c>
      <c r="F100" s="412"/>
      <c r="G100" s="406">
        <f t="shared" si="1"/>
        <v>4424718271.8899994</v>
      </c>
    </row>
    <row r="101" spans="1:8" ht="16.5" x14ac:dyDescent="0.3">
      <c r="A101" s="300">
        <v>46050</v>
      </c>
      <c r="B101" s="227" t="s">
        <v>708</v>
      </c>
      <c r="C101" s="224"/>
      <c r="D101" s="20" t="s">
        <v>709</v>
      </c>
      <c r="E101" s="215"/>
      <c r="F101" s="225">
        <v>30000000</v>
      </c>
      <c r="G101" s="216">
        <f t="shared" si="1"/>
        <v>4394718271.8899994</v>
      </c>
    </row>
    <row r="102" spans="1:8" ht="16.5" x14ac:dyDescent="0.3">
      <c r="A102" s="300">
        <v>46050</v>
      </c>
      <c r="B102" s="227" t="s">
        <v>1071</v>
      </c>
      <c r="C102" s="224"/>
      <c r="D102" s="20" t="s">
        <v>542</v>
      </c>
      <c r="E102" s="215">
        <v>800000</v>
      </c>
      <c r="F102" s="225"/>
      <c r="G102" s="216">
        <f t="shared" si="1"/>
        <v>4395518271.8899994</v>
      </c>
    </row>
    <row r="103" spans="1:8" ht="16.5" x14ac:dyDescent="0.3">
      <c r="A103" s="300">
        <v>46050</v>
      </c>
      <c r="B103" s="227" t="s">
        <v>910</v>
      </c>
      <c r="C103" s="224"/>
      <c r="D103" s="20" t="s">
        <v>911</v>
      </c>
      <c r="E103" s="215"/>
      <c r="F103" s="225">
        <v>11656425</v>
      </c>
      <c r="G103" s="216">
        <f t="shared" si="1"/>
        <v>4383861846.8899994</v>
      </c>
    </row>
    <row r="104" spans="1:8" ht="16.5" x14ac:dyDescent="0.3">
      <c r="A104" s="300">
        <v>46050</v>
      </c>
      <c r="B104" s="227" t="s">
        <v>1072</v>
      </c>
      <c r="C104" s="224"/>
      <c r="D104" s="305" t="s">
        <v>541</v>
      </c>
      <c r="E104" s="215">
        <v>36000</v>
      </c>
      <c r="F104" s="225"/>
      <c r="G104" s="216">
        <f t="shared" si="1"/>
        <v>4383897846.8899994</v>
      </c>
    </row>
    <row r="105" spans="1:8" ht="16.5" x14ac:dyDescent="0.3">
      <c r="A105" s="300">
        <v>46051</v>
      </c>
      <c r="B105" s="227" t="s">
        <v>1073</v>
      </c>
      <c r="C105" s="224"/>
      <c r="D105" s="20" t="s">
        <v>220</v>
      </c>
      <c r="E105" s="215">
        <v>1160138</v>
      </c>
      <c r="F105" s="225"/>
      <c r="G105" s="216">
        <f t="shared" si="1"/>
        <v>4385057984.8899994</v>
      </c>
    </row>
    <row r="106" spans="1:8" ht="16.5" x14ac:dyDescent="0.3">
      <c r="A106" s="300">
        <v>46051</v>
      </c>
      <c r="B106" s="227" t="s">
        <v>1036</v>
      </c>
      <c r="C106" s="224"/>
      <c r="D106" s="20" t="s">
        <v>680</v>
      </c>
      <c r="E106" s="215"/>
      <c r="F106" s="225">
        <v>161474</v>
      </c>
      <c r="G106" s="216">
        <f t="shared" si="1"/>
        <v>4384896510.8899994</v>
      </c>
    </row>
    <row r="107" spans="1:8" ht="16.5" x14ac:dyDescent="0.3">
      <c r="A107" s="300">
        <v>46051</v>
      </c>
      <c r="B107" s="227" t="s">
        <v>1037</v>
      </c>
      <c r="C107" s="224"/>
      <c r="D107" s="20" t="s">
        <v>681</v>
      </c>
      <c r="E107" s="215"/>
      <c r="F107" s="225">
        <v>266531</v>
      </c>
      <c r="G107" s="216">
        <f t="shared" si="1"/>
        <v>4384629979.8899994</v>
      </c>
    </row>
    <row r="108" spans="1:8" ht="16.5" x14ac:dyDescent="0.3">
      <c r="A108" s="300">
        <v>46051</v>
      </c>
      <c r="B108" s="227" t="s">
        <v>1038</v>
      </c>
      <c r="C108" s="224"/>
      <c r="D108" s="20" t="s">
        <v>682</v>
      </c>
      <c r="E108" s="215"/>
      <c r="F108" s="225">
        <v>203496</v>
      </c>
      <c r="G108" s="216">
        <f t="shared" si="1"/>
        <v>4384426483.8899994</v>
      </c>
    </row>
    <row r="109" spans="1:8" ht="16.5" x14ac:dyDescent="0.3">
      <c r="A109" s="300">
        <v>46051</v>
      </c>
      <c r="B109" s="227" t="s">
        <v>1039</v>
      </c>
      <c r="C109" s="224"/>
      <c r="D109" s="20" t="s">
        <v>683</v>
      </c>
      <c r="E109" s="215"/>
      <c r="F109" s="225">
        <v>160000</v>
      </c>
      <c r="G109" s="216">
        <f t="shared" si="1"/>
        <v>4384266483.8899994</v>
      </c>
    </row>
    <row r="110" spans="1:8" ht="16.5" x14ac:dyDescent="0.3">
      <c r="A110" s="300">
        <v>46051</v>
      </c>
      <c r="B110" s="227" t="s">
        <v>1040</v>
      </c>
      <c r="C110" s="224"/>
      <c r="D110" s="20" t="s">
        <v>684</v>
      </c>
      <c r="E110" s="215"/>
      <c r="F110" s="225">
        <v>57000</v>
      </c>
      <c r="G110" s="216">
        <f t="shared" si="1"/>
        <v>4384209483.8899994</v>
      </c>
    </row>
    <row r="111" spans="1:8" ht="16.5" x14ac:dyDescent="0.3">
      <c r="A111" s="300">
        <v>46051</v>
      </c>
      <c r="B111" s="227" t="s">
        <v>1041</v>
      </c>
      <c r="C111" s="224"/>
      <c r="D111" s="20" t="s">
        <v>685</v>
      </c>
      <c r="E111" s="215"/>
      <c r="F111" s="225">
        <v>5427388</v>
      </c>
      <c r="G111" s="216">
        <f t="shared" si="1"/>
        <v>4378782095.8899994</v>
      </c>
    </row>
    <row r="112" spans="1:8" ht="16.5" x14ac:dyDescent="0.3">
      <c r="A112" s="300">
        <v>46051</v>
      </c>
      <c r="B112" s="227" t="s">
        <v>1042</v>
      </c>
      <c r="C112" s="224"/>
      <c r="D112" s="20" t="s">
        <v>686</v>
      </c>
      <c r="E112" s="215"/>
      <c r="F112" s="225">
        <v>4237674</v>
      </c>
      <c r="G112" s="216">
        <f t="shared" si="1"/>
        <v>4374544421.8899994</v>
      </c>
    </row>
    <row r="113" spans="1:7" ht="16.5" x14ac:dyDescent="0.3">
      <c r="A113" s="300">
        <v>46051</v>
      </c>
      <c r="B113" s="227" t="s">
        <v>1043</v>
      </c>
      <c r="C113" s="224"/>
      <c r="D113" s="20" t="s">
        <v>687</v>
      </c>
      <c r="E113" s="215"/>
      <c r="F113" s="225">
        <v>25242214</v>
      </c>
      <c r="G113" s="216">
        <f t="shared" si="1"/>
        <v>4349302207.8899994</v>
      </c>
    </row>
    <row r="114" spans="1:7" ht="16.5" x14ac:dyDescent="0.3">
      <c r="A114" s="300">
        <v>46052</v>
      </c>
      <c r="B114" s="227" t="s">
        <v>1048</v>
      </c>
      <c r="C114" s="224"/>
      <c r="D114" s="118" t="s">
        <v>688</v>
      </c>
      <c r="E114" s="318"/>
      <c r="F114" s="322">
        <v>388453362.67000002</v>
      </c>
      <c r="G114" s="216">
        <f t="shared" si="1"/>
        <v>3960848845.2199993</v>
      </c>
    </row>
    <row r="115" spans="1:7" ht="16.5" x14ac:dyDescent="0.3">
      <c r="A115" s="300">
        <v>46052</v>
      </c>
      <c r="B115" s="227" t="s">
        <v>706</v>
      </c>
      <c r="C115" s="224"/>
      <c r="D115" s="20" t="s">
        <v>707</v>
      </c>
      <c r="E115" s="215"/>
      <c r="F115" s="225">
        <v>3940000</v>
      </c>
      <c r="G115" s="216">
        <f t="shared" si="1"/>
        <v>3956908845.2199993</v>
      </c>
    </row>
    <row r="116" spans="1:7" ht="33" x14ac:dyDescent="0.3">
      <c r="A116" s="300">
        <v>46052</v>
      </c>
      <c r="B116" s="227" t="s">
        <v>702</v>
      </c>
      <c r="C116" s="224"/>
      <c r="D116" s="108" t="s">
        <v>703</v>
      </c>
      <c r="E116" s="215"/>
      <c r="F116" s="225">
        <v>119790176</v>
      </c>
      <c r="G116" s="216">
        <f t="shared" si="1"/>
        <v>3837118669.2199993</v>
      </c>
    </row>
    <row r="117" spans="1:7" ht="16.5" x14ac:dyDescent="0.3">
      <c r="A117" s="300">
        <v>46052</v>
      </c>
      <c r="B117" s="227" t="s">
        <v>1049</v>
      </c>
      <c r="C117" s="224"/>
      <c r="D117" s="20" t="s">
        <v>679</v>
      </c>
      <c r="E117" s="215"/>
      <c r="F117" s="225">
        <v>17567568</v>
      </c>
      <c r="G117" s="216">
        <f t="shared" si="1"/>
        <v>3819551101.2199993</v>
      </c>
    </row>
    <row r="118" spans="1:7" ht="16.5" x14ac:dyDescent="0.3">
      <c r="A118" s="300">
        <v>46052</v>
      </c>
      <c r="B118" s="227" t="s">
        <v>1050</v>
      </c>
      <c r="C118" s="224"/>
      <c r="D118" s="20" t="s">
        <v>678</v>
      </c>
      <c r="E118" s="215"/>
      <c r="F118" s="225">
        <v>180875</v>
      </c>
      <c r="G118" s="216">
        <f t="shared" si="1"/>
        <v>3819370226.2199993</v>
      </c>
    </row>
    <row r="119" spans="1:7" ht="16.5" x14ac:dyDescent="0.3">
      <c r="A119" s="300">
        <v>46052</v>
      </c>
      <c r="B119" s="227" t="s">
        <v>1051</v>
      </c>
      <c r="C119" s="224"/>
      <c r="D119" s="20" t="s">
        <v>677</v>
      </c>
      <c r="E119" s="215"/>
      <c r="F119" s="225">
        <v>241473</v>
      </c>
      <c r="G119" s="216">
        <f t="shared" si="1"/>
        <v>3819128753.2199993</v>
      </c>
    </row>
    <row r="120" spans="1:7" ht="16.5" x14ac:dyDescent="0.3">
      <c r="A120" s="300">
        <v>46052</v>
      </c>
      <c r="B120" s="227" t="s">
        <v>1052</v>
      </c>
      <c r="C120" s="224"/>
      <c r="D120" s="20" t="s">
        <v>1053</v>
      </c>
      <c r="E120" s="215"/>
      <c r="F120" s="225">
        <v>42395251</v>
      </c>
      <c r="G120" s="216">
        <f t="shared" si="1"/>
        <v>3776733502.2199993</v>
      </c>
    </row>
    <row r="121" spans="1:7" ht="16.5" x14ac:dyDescent="0.3">
      <c r="A121" s="300">
        <v>46052</v>
      </c>
      <c r="B121" s="227" t="s">
        <v>1443</v>
      </c>
      <c r="C121" s="224"/>
      <c r="D121" s="20" t="s">
        <v>1444</v>
      </c>
      <c r="E121" s="215">
        <v>229104505</v>
      </c>
      <c r="F121" s="225"/>
      <c r="G121" s="216">
        <f t="shared" si="1"/>
        <v>4005838007.2199993</v>
      </c>
    </row>
    <row r="122" spans="1:7" ht="16.5" x14ac:dyDescent="0.3">
      <c r="A122" s="300">
        <v>46052</v>
      </c>
      <c r="B122" s="227" t="s">
        <v>176</v>
      </c>
      <c r="C122" s="224"/>
      <c r="D122" s="20"/>
      <c r="E122" s="215">
        <v>250000000</v>
      </c>
      <c r="F122" s="225"/>
      <c r="G122" s="216">
        <f t="shared" si="1"/>
        <v>4255838007.2199993</v>
      </c>
    </row>
    <row r="123" spans="1:7" ht="16.5" x14ac:dyDescent="0.3">
      <c r="A123" s="300">
        <v>46052</v>
      </c>
      <c r="B123" s="227" t="s">
        <v>1054</v>
      </c>
      <c r="C123" s="224"/>
      <c r="D123" s="20" t="s">
        <v>1055</v>
      </c>
      <c r="E123" s="215"/>
      <c r="F123" s="225">
        <v>7074460</v>
      </c>
      <c r="G123" s="216">
        <f t="shared" si="1"/>
        <v>4248763547.2199993</v>
      </c>
    </row>
    <row r="124" spans="1:7" ht="16.5" x14ac:dyDescent="0.3">
      <c r="A124" s="300">
        <v>46053</v>
      </c>
      <c r="B124" s="227" t="s">
        <v>1058</v>
      </c>
      <c r="C124" s="224"/>
      <c r="D124" s="20" t="s">
        <v>690</v>
      </c>
      <c r="E124" s="215"/>
      <c r="F124" s="225">
        <v>30000</v>
      </c>
      <c r="G124" s="216">
        <f t="shared" si="1"/>
        <v>4248733547.2199993</v>
      </c>
    </row>
    <row r="125" spans="1:7" ht="16.5" x14ac:dyDescent="0.3">
      <c r="A125" s="300">
        <v>46053</v>
      </c>
      <c r="B125" s="227" t="s">
        <v>1076</v>
      </c>
      <c r="C125" s="224"/>
      <c r="D125" s="20" t="s">
        <v>691</v>
      </c>
      <c r="E125" s="215">
        <v>650474.64</v>
      </c>
      <c r="F125" s="225"/>
      <c r="G125" s="216">
        <f t="shared" si="1"/>
        <v>4249384021.8599992</v>
      </c>
    </row>
    <row r="126" spans="1:7" ht="16.5" x14ac:dyDescent="0.3">
      <c r="A126" s="300">
        <v>46053</v>
      </c>
      <c r="B126" s="227" t="s">
        <v>1059</v>
      </c>
      <c r="C126" s="224"/>
      <c r="D126" s="24" t="s">
        <v>692</v>
      </c>
      <c r="E126" s="215"/>
      <c r="F126" s="225">
        <v>130094.93</v>
      </c>
      <c r="G126" s="216">
        <f t="shared" si="1"/>
        <v>4249253926.9299994</v>
      </c>
    </row>
    <row r="127" spans="1:7" ht="17.25" thickBot="1" x14ac:dyDescent="0.35">
      <c r="A127" s="300"/>
      <c r="B127" s="227"/>
      <c r="C127" s="224"/>
      <c r="D127" s="20"/>
      <c r="E127" s="215"/>
      <c r="F127" s="225"/>
      <c r="G127" s="216"/>
    </row>
    <row r="128" spans="1:7" ht="18.75" thickBot="1" x14ac:dyDescent="0.4">
      <c r="A128" s="489" t="s">
        <v>3</v>
      </c>
      <c r="B128" s="490"/>
      <c r="C128" s="490"/>
      <c r="D128" s="491"/>
      <c r="E128" s="228">
        <f>SUM(E4:E127)</f>
        <v>6493830775.5299997</v>
      </c>
      <c r="F128" s="228">
        <f>SUM(F4:F126)</f>
        <v>2244576848.5999999</v>
      </c>
      <c r="G128" s="228">
        <f>E128-F128</f>
        <v>4249253926.9299998</v>
      </c>
    </row>
    <row r="129" spans="1:8" x14ac:dyDescent="0.25">
      <c r="A129" s="28"/>
      <c r="B129" s="28"/>
      <c r="C129" s="28"/>
      <c r="D129" s="28"/>
      <c r="E129" s="28"/>
      <c r="F129" s="28"/>
      <c r="G129" s="28"/>
      <c r="H129" t="s">
        <v>16</v>
      </c>
    </row>
    <row r="130" spans="1:8" x14ac:dyDescent="0.25">
      <c r="A130" s="28"/>
      <c r="B130" s="28"/>
      <c r="C130" s="28"/>
      <c r="D130" s="28"/>
      <c r="E130" s="28"/>
      <c r="F130" s="28"/>
      <c r="G130" s="28"/>
    </row>
    <row r="131" spans="1:8" x14ac:dyDescent="0.25">
      <c r="A131" s="28"/>
      <c r="B131" s="28"/>
      <c r="C131" s="28"/>
      <c r="D131" s="28"/>
      <c r="E131" s="28"/>
      <c r="F131" s="28"/>
      <c r="G131" s="28"/>
    </row>
    <row r="132" spans="1:8" ht="15.75" thickBot="1" x14ac:dyDescent="0.3">
      <c r="A132" s="28"/>
      <c r="B132" s="28"/>
      <c r="C132" s="28"/>
      <c r="D132" s="28"/>
      <c r="E132" s="28"/>
      <c r="F132" s="28"/>
      <c r="G132" s="28"/>
    </row>
    <row r="133" spans="1:8" ht="18" x14ac:dyDescent="0.35">
      <c r="A133" s="374"/>
      <c r="B133" s="375"/>
      <c r="C133" s="376"/>
      <c r="D133" s="377" t="s">
        <v>693</v>
      </c>
      <c r="E133" s="11">
        <f>G128</f>
        <v>4249253926.9299998</v>
      </c>
      <c r="F133" s="361"/>
      <c r="G133" s="378">
        <f>E133</f>
        <v>4249253926.9299998</v>
      </c>
    </row>
    <row r="134" spans="1:8" ht="16.5" x14ac:dyDescent="0.3">
      <c r="A134" s="379">
        <v>46054</v>
      </c>
      <c r="B134" s="380" t="s">
        <v>1395</v>
      </c>
      <c r="C134" s="40"/>
      <c r="D134" s="42" t="s">
        <v>542</v>
      </c>
      <c r="E134" s="215">
        <v>1000000</v>
      </c>
      <c r="F134" s="215"/>
      <c r="G134" s="381">
        <f>G133+E134-F134</f>
        <v>4250253926.9299998</v>
      </c>
    </row>
    <row r="135" spans="1:8" ht="16.5" x14ac:dyDescent="0.3">
      <c r="A135" s="379">
        <v>46055</v>
      </c>
      <c r="B135" s="380" t="s">
        <v>1404</v>
      </c>
      <c r="C135" s="40"/>
      <c r="D135" s="24" t="s">
        <v>750</v>
      </c>
      <c r="E135" s="215"/>
      <c r="F135" s="215">
        <v>700000000</v>
      </c>
      <c r="G135" s="381">
        <f t="shared" ref="G135:G199" si="2">G134+E135-F135</f>
        <v>3550253926.9299998</v>
      </c>
    </row>
    <row r="136" spans="1:8" ht="16.5" x14ac:dyDescent="0.3">
      <c r="A136" s="379">
        <v>46055</v>
      </c>
      <c r="B136" s="380" t="s">
        <v>1246</v>
      </c>
      <c r="C136" s="40"/>
      <c r="D136" s="114" t="s">
        <v>751</v>
      </c>
      <c r="E136" s="215"/>
      <c r="F136" s="215">
        <v>2900</v>
      </c>
      <c r="G136" s="381">
        <f t="shared" si="2"/>
        <v>3550251026.9299998</v>
      </c>
    </row>
    <row r="137" spans="1:8" ht="16.5" x14ac:dyDescent="0.3">
      <c r="A137" s="379">
        <v>46055</v>
      </c>
      <c r="B137" s="380" t="s">
        <v>1247</v>
      </c>
      <c r="C137" s="40"/>
      <c r="D137" s="42" t="s">
        <v>785</v>
      </c>
      <c r="E137" s="215"/>
      <c r="F137" s="215">
        <v>786000</v>
      </c>
      <c r="G137" s="381">
        <f t="shared" si="2"/>
        <v>3549465026.9299998</v>
      </c>
    </row>
    <row r="138" spans="1:8" ht="16.5" x14ac:dyDescent="0.3">
      <c r="A138" s="379">
        <v>46055</v>
      </c>
      <c r="B138" s="382" t="s">
        <v>1441</v>
      </c>
      <c r="C138" s="40"/>
      <c r="D138" s="42" t="s">
        <v>1442</v>
      </c>
      <c r="E138" s="215">
        <v>11500000</v>
      </c>
      <c r="F138" s="215"/>
      <c r="G138" s="381">
        <f t="shared" si="2"/>
        <v>3560965026.9299998</v>
      </c>
    </row>
    <row r="139" spans="1:8" ht="16.5" x14ac:dyDescent="0.3">
      <c r="A139" s="379">
        <v>46056</v>
      </c>
      <c r="B139" s="382" t="s">
        <v>1439</v>
      </c>
      <c r="C139" s="40"/>
      <c r="D139" s="42" t="s">
        <v>1440</v>
      </c>
      <c r="E139" s="215">
        <v>23500000</v>
      </c>
      <c r="F139" s="215"/>
      <c r="G139" s="381">
        <f t="shared" si="2"/>
        <v>3584465026.9299998</v>
      </c>
    </row>
    <row r="140" spans="1:8" ht="16.5" x14ac:dyDescent="0.3">
      <c r="A140" s="379">
        <v>46056</v>
      </c>
      <c r="B140" s="382" t="s">
        <v>1396</v>
      </c>
      <c r="C140" s="40"/>
      <c r="D140" s="42" t="s">
        <v>542</v>
      </c>
      <c r="E140" s="215">
        <v>700000</v>
      </c>
      <c r="F140" s="215"/>
      <c r="G140" s="381">
        <f t="shared" si="2"/>
        <v>3585165026.9299998</v>
      </c>
    </row>
    <row r="141" spans="1:8" ht="33" x14ac:dyDescent="0.3">
      <c r="A141" s="379">
        <v>46057</v>
      </c>
      <c r="B141" s="382" t="s">
        <v>1397</v>
      </c>
      <c r="C141" s="40"/>
      <c r="D141" s="41" t="s">
        <v>786</v>
      </c>
      <c r="E141" s="215">
        <v>14850000</v>
      </c>
      <c r="F141" s="215"/>
      <c r="G141" s="381">
        <f t="shared" si="2"/>
        <v>3600015026.9299998</v>
      </c>
    </row>
    <row r="142" spans="1:8" ht="16.5" x14ac:dyDescent="0.3">
      <c r="A142" s="379">
        <v>46057</v>
      </c>
      <c r="B142" s="382" t="s">
        <v>827</v>
      </c>
      <c r="C142" s="40"/>
      <c r="D142" s="383" t="s">
        <v>828</v>
      </c>
      <c r="E142" s="215"/>
      <c r="F142" s="215">
        <v>4500646</v>
      </c>
      <c r="G142" s="381">
        <f t="shared" si="2"/>
        <v>3595514380.9299998</v>
      </c>
    </row>
    <row r="143" spans="1:8" ht="16.5" x14ac:dyDescent="0.3">
      <c r="A143" s="379">
        <v>46059</v>
      </c>
      <c r="B143" s="382" t="s">
        <v>825</v>
      </c>
      <c r="C143" s="40"/>
      <c r="D143" s="319" t="s">
        <v>826</v>
      </c>
      <c r="E143" s="215"/>
      <c r="F143" s="215">
        <v>3960000</v>
      </c>
      <c r="G143" s="381">
        <f t="shared" si="2"/>
        <v>3591554380.9299998</v>
      </c>
    </row>
    <row r="144" spans="1:8" ht="16.5" x14ac:dyDescent="0.3">
      <c r="A144" s="379">
        <v>46059</v>
      </c>
      <c r="B144" s="382" t="s">
        <v>817</v>
      </c>
      <c r="C144" s="40"/>
      <c r="D144" s="319" t="s">
        <v>818</v>
      </c>
      <c r="E144" s="215"/>
      <c r="F144" s="215">
        <v>28040234</v>
      </c>
      <c r="G144" s="381">
        <f t="shared" si="2"/>
        <v>3563514146.9299998</v>
      </c>
    </row>
    <row r="145" spans="1:7" ht="16.5" x14ac:dyDescent="0.3">
      <c r="A145" s="379">
        <v>46059</v>
      </c>
      <c r="B145" s="382" t="s">
        <v>823</v>
      </c>
      <c r="C145" s="40"/>
      <c r="D145" s="319" t="s">
        <v>824</v>
      </c>
      <c r="E145" s="215"/>
      <c r="F145" s="215">
        <v>11617900</v>
      </c>
      <c r="G145" s="381">
        <f t="shared" si="2"/>
        <v>3551896246.9299998</v>
      </c>
    </row>
    <row r="146" spans="1:7" ht="16.5" x14ac:dyDescent="0.3">
      <c r="A146" s="379">
        <v>46059</v>
      </c>
      <c r="B146" s="382" t="s">
        <v>821</v>
      </c>
      <c r="C146" s="40"/>
      <c r="D146" s="319" t="s">
        <v>822</v>
      </c>
      <c r="E146" s="215"/>
      <c r="F146" s="215">
        <v>1796216</v>
      </c>
      <c r="G146" s="381">
        <f t="shared" si="2"/>
        <v>3550100030.9299998</v>
      </c>
    </row>
    <row r="147" spans="1:7" ht="16.5" x14ac:dyDescent="0.3">
      <c r="A147" s="379">
        <v>46059</v>
      </c>
      <c r="B147" s="382" t="s">
        <v>906</v>
      </c>
      <c r="C147" s="40"/>
      <c r="D147" s="319" t="s">
        <v>907</v>
      </c>
      <c r="E147" s="215"/>
      <c r="F147" s="215">
        <v>1354500</v>
      </c>
      <c r="G147" s="381">
        <f t="shared" si="2"/>
        <v>3548745530.9299998</v>
      </c>
    </row>
    <row r="148" spans="1:7" ht="16.5" x14ac:dyDescent="0.3">
      <c r="A148" s="379">
        <v>46059</v>
      </c>
      <c r="B148" s="382" t="s">
        <v>1437</v>
      </c>
      <c r="C148" s="40"/>
      <c r="D148" s="319" t="s">
        <v>1438</v>
      </c>
      <c r="E148" s="215">
        <v>196250000</v>
      </c>
      <c r="F148" s="215"/>
      <c r="G148" s="381">
        <f t="shared" si="2"/>
        <v>3744995530.9299998</v>
      </c>
    </row>
    <row r="149" spans="1:7" ht="16.5" x14ac:dyDescent="0.3">
      <c r="A149" s="379">
        <v>46059</v>
      </c>
      <c r="B149" s="382" t="s">
        <v>1434</v>
      </c>
      <c r="C149" s="40"/>
      <c r="D149" s="42" t="s">
        <v>1435</v>
      </c>
      <c r="E149" s="215">
        <v>40500000</v>
      </c>
      <c r="F149" s="215"/>
      <c r="G149" s="381">
        <f t="shared" si="2"/>
        <v>3785495530.9299998</v>
      </c>
    </row>
    <row r="150" spans="1:7" ht="16.5" x14ac:dyDescent="0.3">
      <c r="A150" s="379">
        <v>46059</v>
      </c>
      <c r="B150" s="382" t="s">
        <v>1398</v>
      </c>
      <c r="C150" s="40"/>
      <c r="D150" s="42" t="s">
        <v>223</v>
      </c>
      <c r="E150" s="215">
        <v>1418500</v>
      </c>
      <c r="F150" s="215"/>
      <c r="G150" s="381">
        <f t="shared" si="2"/>
        <v>3786914030.9299998</v>
      </c>
    </row>
    <row r="151" spans="1:7" ht="16.5" x14ac:dyDescent="0.3">
      <c r="A151" s="379">
        <v>46059</v>
      </c>
      <c r="B151" s="382" t="s">
        <v>819</v>
      </c>
      <c r="C151" s="40"/>
      <c r="D151" s="42" t="s">
        <v>820</v>
      </c>
      <c r="E151" s="215"/>
      <c r="F151" s="215">
        <v>3100000</v>
      </c>
      <c r="G151" s="381">
        <f t="shared" si="2"/>
        <v>3783814030.9299998</v>
      </c>
    </row>
    <row r="152" spans="1:7" ht="16.5" x14ac:dyDescent="0.3">
      <c r="A152" s="379">
        <v>46059</v>
      </c>
      <c r="B152" s="382" t="s">
        <v>1399</v>
      </c>
      <c r="C152" s="40"/>
      <c r="D152" s="319" t="s">
        <v>220</v>
      </c>
      <c r="E152" s="215">
        <v>6000000</v>
      </c>
      <c r="F152" s="215"/>
      <c r="G152" s="381">
        <f t="shared" si="2"/>
        <v>3789814030.9299998</v>
      </c>
    </row>
    <row r="153" spans="1:7" ht="16.5" x14ac:dyDescent="0.3">
      <c r="A153" s="379">
        <v>46059</v>
      </c>
      <c r="B153" s="382" t="s">
        <v>1471</v>
      </c>
      <c r="C153" s="40"/>
      <c r="D153" s="319" t="s">
        <v>1472</v>
      </c>
      <c r="E153" s="215">
        <v>200000000</v>
      </c>
      <c r="F153" s="215"/>
      <c r="G153" s="381">
        <f t="shared" si="2"/>
        <v>3989814030.9299998</v>
      </c>
    </row>
    <row r="154" spans="1:7" ht="16.5" x14ac:dyDescent="0.3">
      <c r="A154" s="379">
        <v>46060</v>
      </c>
      <c r="B154" s="382" t="s">
        <v>1372</v>
      </c>
      <c r="C154" s="40"/>
      <c r="D154" s="221" t="s">
        <v>816</v>
      </c>
      <c r="E154" s="215"/>
      <c r="F154" s="215">
        <v>72660053</v>
      </c>
      <c r="G154" s="381">
        <f t="shared" si="2"/>
        <v>3917153977.9299998</v>
      </c>
    </row>
    <row r="155" spans="1:7" ht="16.5" x14ac:dyDescent="0.3">
      <c r="A155" s="379">
        <v>46062</v>
      </c>
      <c r="B155" s="382" t="s">
        <v>749</v>
      </c>
      <c r="C155" s="40"/>
      <c r="D155" s="319"/>
      <c r="E155" s="215">
        <v>34120000</v>
      </c>
      <c r="F155" s="215"/>
      <c r="G155" s="381">
        <f t="shared" si="2"/>
        <v>3951273977.9299998</v>
      </c>
    </row>
    <row r="156" spans="1:7" ht="16.5" x14ac:dyDescent="0.3">
      <c r="A156" s="379">
        <v>46063</v>
      </c>
      <c r="B156" s="382" t="s">
        <v>1376</v>
      </c>
      <c r="C156" s="40"/>
      <c r="D156" s="214" t="s">
        <v>859</v>
      </c>
      <c r="E156" s="215"/>
      <c r="F156" s="215">
        <v>72486</v>
      </c>
      <c r="G156" s="381">
        <f t="shared" si="2"/>
        <v>3951201491.9299998</v>
      </c>
    </row>
    <row r="157" spans="1:7" ht="16.5" x14ac:dyDescent="0.3">
      <c r="A157" s="379">
        <v>46063</v>
      </c>
      <c r="B157" s="382" t="s">
        <v>1376</v>
      </c>
      <c r="C157" s="40"/>
      <c r="D157" s="214" t="s">
        <v>860</v>
      </c>
      <c r="E157" s="215"/>
      <c r="F157" s="215">
        <v>72486</v>
      </c>
      <c r="G157" s="381">
        <f t="shared" si="2"/>
        <v>3951129005.9299998</v>
      </c>
    </row>
    <row r="158" spans="1:7" ht="16.5" x14ac:dyDescent="0.3">
      <c r="A158" s="379">
        <v>46063</v>
      </c>
      <c r="B158" s="382" t="s">
        <v>1376</v>
      </c>
      <c r="C158" s="40"/>
      <c r="D158" s="214" t="s">
        <v>861</v>
      </c>
      <c r="E158" s="215"/>
      <c r="F158" s="215">
        <v>72486</v>
      </c>
      <c r="G158" s="381">
        <f t="shared" si="2"/>
        <v>3951056519.9299998</v>
      </c>
    </row>
    <row r="159" spans="1:7" ht="16.5" x14ac:dyDescent="0.3">
      <c r="A159" s="379">
        <v>46063</v>
      </c>
      <c r="B159" s="382" t="s">
        <v>1376</v>
      </c>
      <c r="C159" s="40"/>
      <c r="D159" s="214" t="s">
        <v>862</v>
      </c>
      <c r="E159" s="215"/>
      <c r="F159" s="215">
        <v>66936</v>
      </c>
      <c r="G159" s="381">
        <f t="shared" si="2"/>
        <v>3950989583.9299998</v>
      </c>
    </row>
    <row r="160" spans="1:7" ht="16.5" x14ac:dyDescent="0.3">
      <c r="A160" s="379">
        <v>46063</v>
      </c>
      <c r="B160" s="382" t="s">
        <v>1376</v>
      </c>
      <c r="C160" s="40"/>
      <c r="D160" s="214" t="s">
        <v>863</v>
      </c>
      <c r="E160" s="215"/>
      <c r="F160" s="215">
        <v>100920</v>
      </c>
      <c r="G160" s="381">
        <f t="shared" si="2"/>
        <v>3950888663.9299998</v>
      </c>
    </row>
    <row r="161" spans="1:7" ht="16.5" x14ac:dyDescent="0.3">
      <c r="A161" s="379">
        <v>46063</v>
      </c>
      <c r="B161" s="382" t="s">
        <v>1376</v>
      </c>
      <c r="C161" s="40"/>
      <c r="D161" s="214" t="s">
        <v>864</v>
      </c>
      <c r="E161" s="215"/>
      <c r="F161" s="215">
        <v>72486</v>
      </c>
      <c r="G161" s="381">
        <f t="shared" si="2"/>
        <v>3950816177.9299998</v>
      </c>
    </row>
    <row r="162" spans="1:7" ht="16.5" x14ac:dyDescent="0.3">
      <c r="A162" s="379">
        <v>46063</v>
      </c>
      <c r="B162" s="382" t="s">
        <v>1376</v>
      </c>
      <c r="C162" s="40"/>
      <c r="D162" s="214" t="s">
        <v>856</v>
      </c>
      <c r="E162" s="215"/>
      <c r="F162" s="215">
        <v>92000</v>
      </c>
      <c r="G162" s="381">
        <f t="shared" si="2"/>
        <v>3950724177.9299998</v>
      </c>
    </row>
    <row r="163" spans="1:7" ht="16.5" x14ac:dyDescent="0.3">
      <c r="A163" s="379">
        <v>46063</v>
      </c>
      <c r="B163" s="382" t="s">
        <v>1376</v>
      </c>
      <c r="C163" s="40"/>
      <c r="D163" s="214" t="s">
        <v>857</v>
      </c>
      <c r="E163" s="215"/>
      <c r="F163" s="215">
        <v>201227</v>
      </c>
      <c r="G163" s="381">
        <f t="shared" si="2"/>
        <v>3950522950.9299998</v>
      </c>
    </row>
    <row r="164" spans="1:7" ht="16.5" x14ac:dyDescent="0.3">
      <c r="A164" s="379">
        <v>46063</v>
      </c>
      <c r="B164" s="382" t="s">
        <v>1376</v>
      </c>
      <c r="C164" s="40"/>
      <c r="D164" s="214" t="s">
        <v>858</v>
      </c>
      <c r="E164" s="215"/>
      <c r="F164" s="215">
        <v>1000835</v>
      </c>
      <c r="G164" s="381">
        <f t="shared" si="2"/>
        <v>3949522115.9299998</v>
      </c>
    </row>
    <row r="165" spans="1:7" ht="16.5" x14ac:dyDescent="0.3">
      <c r="A165" s="379">
        <v>46063</v>
      </c>
      <c r="B165" s="382" t="s">
        <v>1863</v>
      </c>
      <c r="C165" s="40"/>
      <c r="D165" s="319" t="s">
        <v>1087</v>
      </c>
      <c r="E165" s="215"/>
      <c r="F165" s="215">
        <v>6475600</v>
      </c>
      <c r="G165" s="381">
        <f t="shared" si="2"/>
        <v>3943046515.9299998</v>
      </c>
    </row>
    <row r="166" spans="1:7" ht="16.5" x14ac:dyDescent="0.3">
      <c r="A166" s="379">
        <v>46066</v>
      </c>
      <c r="B166" s="382" t="s">
        <v>908</v>
      </c>
      <c r="C166" s="40"/>
      <c r="D166" s="319" t="s">
        <v>909</v>
      </c>
      <c r="E166" s="215"/>
      <c r="F166" s="215">
        <v>929850</v>
      </c>
      <c r="G166" s="381">
        <f t="shared" si="2"/>
        <v>3942116665.9299998</v>
      </c>
    </row>
    <row r="167" spans="1:7" ht="16.5" x14ac:dyDescent="0.3">
      <c r="A167" s="379">
        <v>46066</v>
      </c>
      <c r="B167" s="382" t="s">
        <v>904</v>
      </c>
      <c r="C167" s="40"/>
      <c r="D167" s="319" t="s">
        <v>905</v>
      </c>
      <c r="E167" s="215"/>
      <c r="F167" s="215">
        <v>5880000</v>
      </c>
      <c r="G167" s="381">
        <f t="shared" si="2"/>
        <v>3936236665.9299998</v>
      </c>
    </row>
    <row r="168" spans="1:7" ht="16.5" x14ac:dyDescent="0.3">
      <c r="A168" s="379">
        <v>46066</v>
      </c>
      <c r="B168" s="382" t="s">
        <v>1284</v>
      </c>
      <c r="C168" s="40"/>
      <c r="D168" s="319" t="s">
        <v>1285</v>
      </c>
      <c r="E168" s="215"/>
      <c r="F168" s="215">
        <v>52450752</v>
      </c>
      <c r="G168" s="381">
        <f t="shared" si="2"/>
        <v>3883785913.9299998</v>
      </c>
    </row>
    <row r="169" spans="1:7" ht="16.5" x14ac:dyDescent="0.3">
      <c r="A169" s="379">
        <v>46066</v>
      </c>
      <c r="B169" s="382" t="s">
        <v>1479</v>
      </c>
      <c r="C169" s="40"/>
      <c r="D169" s="42" t="s">
        <v>1480</v>
      </c>
      <c r="E169" s="215">
        <v>6500000</v>
      </c>
      <c r="F169" s="215"/>
      <c r="G169" s="381">
        <f t="shared" si="2"/>
        <v>3890285913.9299998</v>
      </c>
    </row>
    <row r="170" spans="1:7" ht="16.5" x14ac:dyDescent="0.3">
      <c r="A170" s="379">
        <v>46066</v>
      </c>
      <c r="B170" s="382" t="s">
        <v>912</v>
      </c>
      <c r="C170" s="40"/>
      <c r="D170" s="214" t="s">
        <v>913</v>
      </c>
      <c r="E170" s="215"/>
      <c r="F170" s="215">
        <v>6500000</v>
      </c>
      <c r="G170" s="381">
        <f t="shared" si="2"/>
        <v>3883785913.9299998</v>
      </c>
    </row>
    <row r="171" spans="1:7" ht="16.5" x14ac:dyDescent="0.3">
      <c r="A171" s="379">
        <v>46066</v>
      </c>
      <c r="B171" s="382" t="s">
        <v>1477</v>
      </c>
      <c r="C171" s="40"/>
      <c r="D171" s="214" t="s">
        <v>1478</v>
      </c>
      <c r="E171" s="215">
        <v>3500000</v>
      </c>
      <c r="F171" s="215"/>
      <c r="G171" s="381">
        <f t="shared" si="2"/>
        <v>3887285913.9299998</v>
      </c>
    </row>
    <row r="172" spans="1:7" ht="16.5" x14ac:dyDescent="0.3">
      <c r="A172" s="379">
        <v>46066</v>
      </c>
      <c r="B172" s="382" t="s">
        <v>1475</v>
      </c>
      <c r="C172" s="40"/>
      <c r="D172" s="214" t="s">
        <v>1476</v>
      </c>
      <c r="E172" s="215">
        <v>2315000</v>
      </c>
      <c r="F172" s="215"/>
      <c r="G172" s="381">
        <f t="shared" si="2"/>
        <v>3889600913.9299998</v>
      </c>
    </row>
    <row r="173" spans="1:7" ht="33" x14ac:dyDescent="0.3">
      <c r="A173" s="379">
        <v>46069</v>
      </c>
      <c r="B173" s="382" t="s">
        <v>1400</v>
      </c>
      <c r="C173" s="40"/>
      <c r="D173" s="41" t="s">
        <v>893</v>
      </c>
      <c r="E173" s="215">
        <v>2409000</v>
      </c>
      <c r="F173" s="215"/>
      <c r="G173" s="381">
        <f t="shared" si="2"/>
        <v>3892009913.9299998</v>
      </c>
    </row>
    <row r="174" spans="1:7" ht="16.5" x14ac:dyDescent="0.3">
      <c r="A174" s="379">
        <v>46069</v>
      </c>
      <c r="B174" s="382" t="s">
        <v>1401</v>
      </c>
      <c r="C174" s="40"/>
      <c r="D174" s="214" t="s">
        <v>542</v>
      </c>
      <c r="E174" s="215">
        <v>422000</v>
      </c>
      <c r="F174" s="215"/>
      <c r="G174" s="381">
        <f t="shared" si="2"/>
        <v>3892431913.9299998</v>
      </c>
    </row>
    <row r="175" spans="1:7" ht="16.5" x14ac:dyDescent="0.3">
      <c r="A175" s="379">
        <v>46073</v>
      </c>
      <c r="B175" s="382" t="s">
        <v>1116</v>
      </c>
      <c r="C175" s="40"/>
      <c r="D175" s="214" t="s">
        <v>1117</v>
      </c>
      <c r="E175" s="215"/>
      <c r="F175" s="215">
        <v>693637</v>
      </c>
      <c r="G175" s="381">
        <f t="shared" si="2"/>
        <v>3891738276.9299998</v>
      </c>
    </row>
    <row r="176" spans="1:7" ht="16.5" x14ac:dyDescent="0.3">
      <c r="A176" s="379">
        <v>46073</v>
      </c>
      <c r="B176" s="382" t="s">
        <v>1118</v>
      </c>
      <c r="C176" s="40"/>
      <c r="D176" s="214" t="s">
        <v>1119</v>
      </c>
      <c r="E176" s="215"/>
      <c r="F176" s="215">
        <v>63434472</v>
      </c>
      <c r="G176" s="381">
        <f t="shared" si="2"/>
        <v>3828303804.9299998</v>
      </c>
    </row>
    <row r="177" spans="1:7" ht="16.5" x14ac:dyDescent="0.3">
      <c r="A177" s="379">
        <v>46073</v>
      </c>
      <c r="B177" s="382" t="s">
        <v>1120</v>
      </c>
      <c r="C177" s="40"/>
      <c r="D177" s="214" t="s">
        <v>1121</v>
      </c>
      <c r="E177" s="215"/>
      <c r="F177" s="215">
        <v>7920000</v>
      </c>
      <c r="G177" s="381">
        <f t="shared" si="2"/>
        <v>3820383804.9299998</v>
      </c>
    </row>
    <row r="178" spans="1:7" ht="16.5" x14ac:dyDescent="0.3">
      <c r="A178" s="379">
        <v>46073</v>
      </c>
      <c r="B178" s="382" t="s">
        <v>1122</v>
      </c>
      <c r="C178" s="40"/>
      <c r="D178" s="214" t="s">
        <v>1123</v>
      </c>
      <c r="E178" s="215"/>
      <c r="F178" s="215">
        <v>2288500</v>
      </c>
      <c r="G178" s="381">
        <f t="shared" si="2"/>
        <v>3818095304.9299998</v>
      </c>
    </row>
    <row r="179" spans="1:7" ht="16.5" x14ac:dyDescent="0.3">
      <c r="A179" s="379">
        <v>46073</v>
      </c>
      <c r="B179" s="382" t="s">
        <v>1405</v>
      </c>
      <c r="C179" s="40"/>
      <c r="D179" s="24" t="s">
        <v>157</v>
      </c>
      <c r="E179" s="215"/>
      <c r="F179" s="215">
        <v>500000000</v>
      </c>
      <c r="G179" s="381">
        <f t="shared" si="2"/>
        <v>3318095304.9299998</v>
      </c>
    </row>
    <row r="180" spans="1:7" ht="16.5" x14ac:dyDescent="0.3">
      <c r="A180" s="379">
        <v>46073</v>
      </c>
      <c r="B180" s="382" t="s">
        <v>1378</v>
      </c>
      <c r="C180" s="40"/>
      <c r="D180" s="114" t="s">
        <v>158</v>
      </c>
      <c r="E180" s="215"/>
      <c r="F180" s="215">
        <v>2900</v>
      </c>
      <c r="G180" s="381">
        <f t="shared" si="2"/>
        <v>3318092404.9299998</v>
      </c>
    </row>
    <row r="181" spans="1:7" ht="16.5" x14ac:dyDescent="0.3">
      <c r="A181" s="379">
        <v>46073</v>
      </c>
      <c r="B181" s="382" t="s">
        <v>1406</v>
      </c>
      <c r="C181" s="40"/>
      <c r="D181" s="24" t="s">
        <v>750</v>
      </c>
      <c r="E181" s="215"/>
      <c r="F181" s="215">
        <v>400000000</v>
      </c>
      <c r="G181" s="381">
        <f t="shared" si="2"/>
        <v>2918092404.9299998</v>
      </c>
    </row>
    <row r="182" spans="1:7" ht="16.5" x14ac:dyDescent="0.3">
      <c r="A182" s="379">
        <v>46073</v>
      </c>
      <c r="B182" s="382" t="s">
        <v>1379</v>
      </c>
      <c r="C182" s="40"/>
      <c r="D182" s="114" t="s">
        <v>751</v>
      </c>
      <c r="E182" s="215"/>
      <c r="F182" s="215">
        <v>2900</v>
      </c>
      <c r="G182" s="381">
        <f t="shared" si="2"/>
        <v>2918089504.9299998</v>
      </c>
    </row>
    <row r="183" spans="1:7" ht="16.5" x14ac:dyDescent="0.3">
      <c r="A183" s="379">
        <v>46073</v>
      </c>
      <c r="B183" s="382" t="s">
        <v>1380</v>
      </c>
      <c r="C183" s="40"/>
      <c r="D183" s="118" t="s">
        <v>1019</v>
      </c>
      <c r="E183" s="318"/>
      <c r="F183" s="318">
        <v>23986327</v>
      </c>
      <c r="G183" s="381">
        <f t="shared" si="2"/>
        <v>2894103177.9299998</v>
      </c>
    </row>
    <row r="184" spans="1:7" ht="16.5" x14ac:dyDescent="0.3">
      <c r="A184" s="379">
        <v>46073</v>
      </c>
      <c r="B184" s="382" t="s">
        <v>1473</v>
      </c>
      <c r="C184" s="40"/>
      <c r="D184" s="319" t="s">
        <v>1474</v>
      </c>
      <c r="E184" s="215">
        <v>23900000</v>
      </c>
      <c r="F184" s="215"/>
      <c r="G184" s="381">
        <f t="shared" si="2"/>
        <v>2918003177.9299998</v>
      </c>
    </row>
    <row r="185" spans="1:7" ht="16.5" x14ac:dyDescent="0.3">
      <c r="A185" s="379">
        <v>46073</v>
      </c>
      <c r="B185" s="382" t="s">
        <v>1469</v>
      </c>
      <c r="C185" s="40"/>
      <c r="D185" s="319" t="s">
        <v>1470</v>
      </c>
      <c r="E185" s="215">
        <v>325000000</v>
      </c>
      <c r="F185" s="215"/>
      <c r="G185" s="381">
        <f t="shared" si="2"/>
        <v>3243003177.9299998</v>
      </c>
    </row>
    <row r="186" spans="1:7" ht="16.5" x14ac:dyDescent="0.3">
      <c r="A186" s="379">
        <v>46073</v>
      </c>
      <c r="B186" s="382" t="s">
        <v>1436</v>
      </c>
      <c r="C186" s="40"/>
      <c r="D186" s="319" t="s">
        <v>1468</v>
      </c>
      <c r="E186" s="215">
        <v>1110000</v>
      </c>
      <c r="F186" s="215"/>
      <c r="G186" s="381">
        <f t="shared" si="2"/>
        <v>3244113177.9299998</v>
      </c>
    </row>
    <row r="187" spans="1:7" ht="16.5" x14ac:dyDescent="0.3">
      <c r="A187" s="379">
        <v>46076</v>
      </c>
      <c r="B187" s="382" t="s">
        <v>1466</v>
      </c>
      <c r="C187" s="40"/>
      <c r="D187" s="319" t="s">
        <v>1467</v>
      </c>
      <c r="E187" s="215">
        <v>257500000</v>
      </c>
      <c r="F187" s="215"/>
      <c r="G187" s="381">
        <f t="shared" si="2"/>
        <v>3501613177.9299998</v>
      </c>
    </row>
    <row r="188" spans="1:7" ht="16.5" x14ac:dyDescent="0.3">
      <c r="A188" s="379">
        <v>46076</v>
      </c>
      <c r="B188" s="382" t="s">
        <v>1272</v>
      </c>
      <c r="C188" s="40"/>
      <c r="D188" s="319" t="s">
        <v>1273</v>
      </c>
      <c r="E188" s="215"/>
      <c r="F188" s="215">
        <v>5062703</v>
      </c>
      <c r="G188" s="381">
        <f t="shared" si="2"/>
        <v>3496550474.9299998</v>
      </c>
    </row>
    <row r="189" spans="1:7" ht="16.5" x14ac:dyDescent="0.3">
      <c r="A189" s="379">
        <v>46076</v>
      </c>
      <c r="B189" s="382" t="s">
        <v>2005</v>
      </c>
      <c r="C189" s="40"/>
      <c r="D189" s="319" t="s">
        <v>2006</v>
      </c>
      <c r="E189" s="215">
        <v>97500000</v>
      </c>
      <c r="F189" s="215"/>
      <c r="G189" s="381">
        <f t="shared" si="2"/>
        <v>3594050474.9299998</v>
      </c>
    </row>
    <row r="190" spans="1:7" ht="16.5" x14ac:dyDescent="0.3">
      <c r="A190" s="379">
        <v>46077</v>
      </c>
      <c r="B190" s="382" t="s">
        <v>1489</v>
      </c>
      <c r="C190" s="40"/>
      <c r="D190" s="319" t="s">
        <v>1490</v>
      </c>
      <c r="E190" s="215"/>
      <c r="F190" s="215">
        <v>15000000</v>
      </c>
      <c r="G190" s="381">
        <f t="shared" si="2"/>
        <v>3579050474.9299998</v>
      </c>
    </row>
    <row r="191" spans="1:7" ht="16.5" x14ac:dyDescent="0.3">
      <c r="A191" s="379">
        <v>46077</v>
      </c>
      <c r="B191" s="382" t="s">
        <v>1286</v>
      </c>
      <c r="C191" s="40"/>
      <c r="D191" s="319" t="s">
        <v>1287</v>
      </c>
      <c r="E191" s="215"/>
      <c r="F191" s="215">
        <v>657000</v>
      </c>
      <c r="G191" s="381">
        <f t="shared" si="2"/>
        <v>3578393474.9299998</v>
      </c>
    </row>
    <row r="192" spans="1:7" ht="16.5" x14ac:dyDescent="0.3">
      <c r="A192" s="379">
        <v>46078</v>
      </c>
      <c r="B192" s="382" t="s">
        <v>1464</v>
      </c>
      <c r="C192" s="40"/>
      <c r="D192" s="319" t="s">
        <v>1465</v>
      </c>
      <c r="E192" s="215">
        <v>247000001</v>
      </c>
      <c r="F192" s="215"/>
      <c r="G192" s="381">
        <f t="shared" si="2"/>
        <v>3825393475.9299998</v>
      </c>
    </row>
    <row r="193" spans="1:7" ht="16.5" x14ac:dyDescent="0.3">
      <c r="A193" s="379">
        <v>46078</v>
      </c>
      <c r="B193" s="382" t="s">
        <v>1402</v>
      </c>
      <c r="C193" s="40"/>
      <c r="D193" s="319" t="s">
        <v>237</v>
      </c>
      <c r="E193" s="215">
        <v>145500</v>
      </c>
      <c r="F193" s="215"/>
      <c r="G193" s="381">
        <f t="shared" si="2"/>
        <v>3825538975.9299998</v>
      </c>
    </row>
    <row r="194" spans="1:7" ht="16.5" x14ac:dyDescent="0.3">
      <c r="A194" s="379">
        <v>46078</v>
      </c>
      <c r="B194" s="382" t="s">
        <v>1403</v>
      </c>
      <c r="C194" s="40"/>
      <c r="D194" s="319" t="s">
        <v>220</v>
      </c>
      <c r="E194" s="215">
        <v>993600</v>
      </c>
      <c r="F194" s="215"/>
      <c r="G194" s="381">
        <f t="shared" si="2"/>
        <v>3826532575.9299998</v>
      </c>
    </row>
    <row r="195" spans="1:7" ht="16.5" x14ac:dyDescent="0.3">
      <c r="A195" s="379">
        <v>46079</v>
      </c>
      <c r="B195" s="382" t="s">
        <v>1462</v>
      </c>
      <c r="C195" s="40"/>
      <c r="D195" s="319" t="s">
        <v>1463</v>
      </c>
      <c r="E195" s="215">
        <v>1716000</v>
      </c>
      <c r="F195" s="215"/>
      <c r="G195" s="381">
        <f t="shared" si="2"/>
        <v>3828248575.9299998</v>
      </c>
    </row>
    <row r="196" spans="1:7" ht="16.5" x14ac:dyDescent="0.3">
      <c r="A196" s="379">
        <v>46079</v>
      </c>
      <c r="B196" s="382" t="s">
        <v>1502</v>
      </c>
      <c r="C196" s="40"/>
      <c r="D196" s="319" t="s">
        <v>1282</v>
      </c>
      <c r="E196" s="215"/>
      <c r="F196" s="215">
        <v>14526235</v>
      </c>
      <c r="G196" s="381">
        <f t="shared" si="2"/>
        <v>3813722340.9299998</v>
      </c>
    </row>
    <row r="197" spans="1:7" ht="16.5" x14ac:dyDescent="0.3">
      <c r="A197" s="379">
        <v>46080</v>
      </c>
      <c r="B197" s="382" t="s">
        <v>1501</v>
      </c>
      <c r="C197" s="40"/>
      <c r="D197" s="118" t="s">
        <v>1283</v>
      </c>
      <c r="E197" s="215"/>
      <c r="F197" s="215">
        <v>385975222.56</v>
      </c>
      <c r="G197" s="381">
        <f t="shared" si="2"/>
        <v>3427747118.3699999</v>
      </c>
    </row>
    <row r="198" spans="1:7" ht="16.5" x14ac:dyDescent="0.3">
      <c r="A198" s="379">
        <v>46080</v>
      </c>
      <c r="B198" s="382" t="s">
        <v>1274</v>
      </c>
      <c r="C198" s="40"/>
      <c r="D198" s="319" t="s">
        <v>1275</v>
      </c>
      <c r="E198" s="215"/>
      <c r="F198" s="215">
        <v>39738000</v>
      </c>
      <c r="G198" s="381">
        <f t="shared" si="2"/>
        <v>3388009118.3699999</v>
      </c>
    </row>
    <row r="199" spans="1:7" ht="16.5" x14ac:dyDescent="0.3">
      <c r="A199" s="379">
        <v>46080</v>
      </c>
      <c r="B199" s="382" t="s">
        <v>1276</v>
      </c>
      <c r="C199" s="40"/>
      <c r="D199" s="319" t="s">
        <v>1277</v>
      </c>
      <c r="E199" s="215"/>
      <c r="F199" s="215">
        <v>14000000</v>
      </c>
      <c r="G199" s="381">
        <f t="shared" si="2"/>
        <v>3374009118.3699999</v>
      </c>
    </row>
    <row r="200" spans="1:7" ht="16.5" x14ac:dyDescent="0.3">
      <c r="A200" s="379">
        <v>46080</v>
      </c>
      <c r="B200" s="382" t="s">
        <v>1280</v>
      </c>
      <c r="C200" s="40"/>
      <c r="D200" s="319" t="s">
        <v>1281</v>
      </c>
      <c r="E200" s="215"/>
      <c r="F200" s="215">
        <v>10501841</v>
      </c>
      <c r="G200" s="381">
        <f t="shared" ref="G200:G209" si="3">G199+E200-F200</f>
        <v>3363507277.3699999</v>
      </c>
    </row>
    <row r="201" spans="1:7" ht="16.5" x14ac:dyDescent="0.3">
      <c r="A201" s="379">
        <v>46080</v>
      </c>
      <c r="B201" s="382" t="s">
        <v>1270</v>
      </c>
      <c r="C201" s="40"/>
      <c r="D201" s="319" t="s">
        <v>1271</v>
      </c>
      <c r="E201" s="215"/>
      <c r="F201" s="215">
        <v>15186113</v>
      </c>
      <c r="G201" s="381">
        <f t="shared" si="3"/>
        <v>3348321164.3699999</v>
      </c>
    </row>
    <row r="202" spans="1:7" ht="16.5" x14ac:dyDescent="0.3">
      <c r="A202" s="379">
        <v>46080</v>
      </c>
      <c r="B202" s="382" t="s">
        <v>1278</v>
      </c>
      <c r="C202" s="40"/>
      <c r="D202" s="319" t="s">
        <v>1279</v>
      </c>
      <c r="E202" s="215"/>
      <c r="F202" s="215">
        <v>10000000</v>
      </c>
      <c r="G202" s="381">
        <f t="shared" si="3"/>
        <v>3338321164.3699999</v>
      </c>
    </row>
    <row r="203" spans="1:7" ht="16.5" x14ac:dyDescent="0.3">
      <c r="A203" s="379">
        <v>46080</v>
      </c>
      <c r="B203" s="382" t="s">
        <v>1510</v>
      </c>
      <c r="C203" s="40"/>
      <c r="D203" s="319" t="s">
        <v>1509</v>
      </c>
      <c r="E203" s="215"/>
      <c r="F203" s="215">
        <v>25000000</v>
      </c>
      <c r="G203" s="381">
        <f t="shared" si="3"/>
        <v>3313321164.3699999</v>
      </c>
    </row>
    <row r="204" spans="1:7" ht="16.5" x14ac:dyDescent="0.3">
      <c r="A204" s="379">
        <v>46080</v>
      </c>
      <c r="B204" s="382" t="s">
        <v>749</v>
      </c>
      <c r="C204" s="40"/>
      <c r="D204" s="319"/>
      <c r="E204" s="215">
        <v>200000000</v>
      </c>
      <c r="F204" s="215"/>
      <c r="G204" s="381">
        <f t="shared" si="3"/>
        <v>3513321164.3699999</v>
      </c>
    </row>
    <row r="205" spans="1:7" ht="16.5" x14ac:dyDescent="0.3">
      <c r="A205" s="379">
        <v>46080</v>
      </c>
      <c r="B205" s="382" t="s">
        <v>1458</v>
      </c>
      <c r="C205" s="40"/>
      <c r="D205" s="319" t="s">
        <v>1459</v>
      </c>
      <c r="E205" s="215">
        <v>370000</v>
      </c>
      <c r="F205" s="215"/>
      <c r="G205" s="381">
        <f t="shared" si="3"/>
        <v>3513691164.3699999</v>
      </c>
    </row>
    <row r="206" spans="1:7" ht="16.5" x14ac:dyDescent="0.3">
      <c r="A206" s="379">
        <v>46080</v>
      </c>
      <c r="B206" s="382" t="s">
        <v>1882</v>
      </c>
      <c r="C206" s="40"/>
      <c r="D206" s="319" t="s">
        <v>1299</v>
      </c>
      <c r="E206" s="215">
        <v>909200</v>
      </c>
      <c r="F206" s="215"/>
      <c r="G206" s="381">
        <f t="shared" si="3"/>
        <v>3514600364.3699999</v>
      </c>
    </row>
    <row r="207" spans="1:7" ht="16.5" x14ac:dyDescent="0.3">
      <c r="A207" s="379">
        <v>46081</v>
      </c>
      <c r="B207" s="382" t="s">
        <v>1507</v>
      </c>
      <c r="C207" s="40"/>
      <c r="D207" s="20" t="s">
        <v>690</v>
      </c>
      <c r="E207" s="215"/>
      <c r="F207" s="215">
        <v>30000</v>
      </c>
      <c r="G207" s="381">
        <f t="shared" si="3"/>
        <v>3514570364.3699999</v>
      </c>
    </row>
    <row r="208" spans="1:7" ht="16.5" x14ac:dyDescent="0.3">
      <c r="A208" s="379">
        <v>46081</v>
      </c>
      <c r="B208" s="382" t="s">
        <v>1885</v>
      </c>
      <c r="C208" s="40"/>
      <c r="D208" s="20" t="s">
        <v>691</v>
      </c>
      <c r="E208" s="215">
        <v>719208.82</v>
      </c>
      <c r="F208" s="215"/>
      <c r="G208" s="381">
        <f t="shared" si="3"/>
        <v>3515289573.1900001</v>
      </c>
    </row>
    <row r="209" spans="1:8" ht="16.5" x14ac:dyDescent="0.3">
      <c r="A209" s="379">
        <v>46081</v>
      </c>
      <c r="B209" s="382" t="s">
        <v>1508</v>
      </c>
      <c r="C209" s="40"/>
      <c r="D209" s="24" t="s">
        <v>692</v>
      </c>
      <c r="E209" s="215"/>
      <c r="F209" s="215">
        <v>143841.76</v>
      </c>
      <c r="G209" s="381">
        <f t="shared" si="3"/>
        <v>3515145731.4299998</v>
      </c>
    </row>
    <row r="210" spans="1:8" ht="17.25" thickBot="1" x14ac:dyDescent="0.35">
      <c r="A210" s="379"/>
      <c r="B210" s="382"/>
      <c r="C210" s="40"/>
      <c r="D210" s="319"/>
      <c r="E210" s="215"/>
      <c r="F210" s="215"/>
      <c r="G210" s="381"/>
    </row>
    <row r="211" spans="1:8" ht="18.75" thickBot="1" x14ac:dyDescent="0.4">
      <c r="A211" s="500" t="s">
        <v>3</v>
      </c>
      <c r="B211" s="501"/>
      <c r="C211" s="501"/>
      <c r="D211" s="502"/>
      <c r="E211" s="384">
        <f>SUM(E133:E209)</f>
        <v>5951101936.75</v>
      </c>
      <c r="F211" s="384">
        <f>SUM(F133:F209)</f>
        <v>2435956205.3200002</v>
      </c>
      <c r="G211" s="385">
        <f>E211-F211</f>
        <v>3515145731.4299998</v>
      </c>
    </row>
    <row r="212" spans="1:8" x14ac:dyDescent="0.25">
      <c r="A212" s="28"/>
      <c r="B212" s="28"/>
      <c r="C212" s="28"/>
      <c r="D212" s="28"/>
      <c r="E212" s="28"/>
      <c r="F212" s="28"/>
      <c r="G212" s="28"/>
      <c r="H212" t="s">
        <v>16</v>
      </c>
    </row>
    <row r="213" spans="1:8" x14ac:dyDescent="0.25">
      <c r="A213" s="28"/>
      <c r="B213" s="28"/>
      <c r="C213" s="28"/>
      <c r="D213" s="28"/>
      <c r="E213" s="28"/>
      <c r="F213" s="28"/>
      <c r="G213" s="28"/>
    </row>
    <row r="214" spans="1:8" x14ac:dyDescent="0.25">
      <c r="A214" s="28"/>
      <c r="B214" s="28"/>
      <c r="C214" s="28"/>
      <c r="D214" s="28"/>
      <c r="E214" s="28"/>
      <c r="F214" s="28"/>
      <c r="G214" s="28"/>
    </row>
    <row r="215" spans="1:8" ht="15.75" thickBot="1" x14ac:dyDescent="0.3">
      <c r="A215" s="28"/>
      <c r="B215" s="28"/>
      <c r="C215" s="28"/>
      <c r="D215" s="28"/>
      <c r="E215" s="28"/>
      <c r="F215" s="28"/>
      <c r="G215" s="28"/>
    </row>
    <row r="216" spans="1:8" ht="18" x14ac:dyDescent="0.35">
      <c r="A216" s="374"/>
      <c r="B216" s="375"/>
      <c r="C216" s="376"/>
      <c r="D216" s="377" t="s">
        <v>1302</v>
      </c>
      <c r="E216" s="11">
        <f>G211</f>
        <v>3515145731.4299998</v>
      </c>
      <c r="F216" s="361"/>
      <c r="G216" s="378">
        <f>E216</f>
        <v>3515145731.4299998</v>
      </c>
    </row>
    <row r="217" spans="1:8" ht="16.5" x14ac:dyDescent="0.3">
      <c r="A217" s="379">
        <v>46083</v>
      </c>
      <c r="B217" s="380" t="s">
        <v>1455</v>
      </c>
      <c r="C217" s="40"/>
      <c r="D217" s="42" t="s">
        <v>1456</v>
      </c>
      <c r="E217" s="215">
        <v>3300000</v>
      </c>
      <c r="F217" s="215"/>
      <c r="G217" s="381">
        <f>G216+E217-F217</f>
        <v>3518445731.4299998</v>
      </c>
    </row>
    <row r="218" spans="1:8" ht="16.5" x14ac:dyDescent="0.3">
      <c r="A218" s="379">
        <v>46083</v>
      </c>
      <c r="B218" s="380" t="s">
        <v>1992</v>
      </c>
      <c r="C218" s="40"/>
      <c r="D218" s="42" t="s">
        <v>1993</v>
      </c>
      <c r="E218" s="215">
        <v>73650000</v>
      </c>
      <c r="F218" s="215"/>
      <c r="G218" s="381">
        <f t="shared" ref="G218:G281" si="4">G217+E218-F218</f>
        <v>3592095731.4299998</v>
      </c>
    </row>
    <row r="219" spans="1:8" ht="16.5" x14ac:dyDescent="0.3">
      <c r="A219" s="379">
        <v>46083</v>
      </c>
      <c r="B219" s="380" t="s">
        <v>1493</v>
      </c>
      <c r="C219" s="40"/>
      <c r="D219" s="319" t="s">
        <v>1492</v>
      </c>
      <c r="E219" s="215"/>
      <c r="F219" s="215">
        <v>11820446</v>
      </c>
      <c r="G219" s="381">
        <f t="shared" si="4"/>
        <v>3580275285.4299998</v>
      </c>
    </row>
    <row r="220" spans="1:8" ht="16.5" x14ac:dyDescent="0.3">
      <c r="A220" s="379">
        <v>46084</v>
      </c>
      <c r="B220" s="380" t="s">
        <v>1766</v>
      </c>
      <c r="C220" s="40"/>
      <c r="D220" s="42" t="s">
        <v>1317</v>
      </c>
      <c r="E220" s="215">
        <v>8671933</v>
      </c>
      <c r="F220" s="215"/>
      <c r="G220" s="381">
        <f t="shared" si="4"/>
        <v>3588947218.4299998</v>
      </c>
    </row>
    <row r="221" spans="1:8" ht="16.5" x14ac:dyDescent="0.3">
      <c r="A221" s="379">
        <v>46084</v>
      </c>
      <c r="B221" s="382" t="s">
        <v>1561</v>
      </c>
      <c r="C221" s="40"/>
      <c r="D221" s="103" t="s">
        <v>1</v>
      </c>
      <c r="E221" s="318"/>
      <c r="F221" s="318">
        <v>7158500</v>
      </c>
      <c r="G221" s="381">
        <f t="shared" si="4"/>
        <v>3581788718.4299998</v>
      </c>
    </row>
    <row r="222" spans="1:8" ht="16.5" x14ac:dyDescent="0.3">
      <c r="A222" s="379">
        <v>46084</v>
      </c>
      <c r="B222" s="382" t="s">
        <v>1852</v>
      </c>
      <c r="C222" s="40"/>
      <c r="D222" s="24" t="s">
        <v>157</v>
      </c>
      <c r="E222" s="215"/>
      <c r="F222" s="215">
        <v>500000000</v>
      </c>
      <c r="G222" s="381">
        <f t="shared" si="4"/>
        <v>3081788718.4299998</v>
      </c>
    </row>
    <row r="223" spans="1:8" ht="16.5" x14ac:dyDescent="0.3">
      <c r="A223" s="379">
        <v>46084</v>
      </c>
      <c r="B223" s="382" t="s">
        <v>1562</v>
      </c>
      <c r="C223" s="40"/>
      <c r="D223" s="114" t="s">
        <v>158</v>
      </c>
      <c r="E223" s="215"/>
      <c r="F223" s="215">
        <v>2900</v>
      </c>
      <c r="G223" s="381">
        <f t="shared" si="4"/>
        <v>3081785818.4299998</v>
      </c>
    </row>
    <row r="224" spans="1:8" ht="16.5" x14ac:dyDescent="0.3">
      <c r="A224" s="379">
        <v>46084</v>
      </c>
      <c r="B224" s="382" t="s">
        <v>1563</v>
      </c>
      <c r="C224" s="40"/>
      <c r="D224" s="214" t="s">
        <v>859</v>
      </c>
      <c r="E224" s="215"/>
      <c r="F224" s="215">
        <v>72486</v>
      </c>
      <c r="G224" s="381">
        <f t="shared" si="4"/>
        <v>3081713332.4299998</v>
      </c>
    </row>
    <row r="225" spans="1:7" ht="16.5" x14ac:dyDescent="0.3">
      <c r="A225" s="379">
        <v>46084</v>
      </c>
      <c r="B225" s="382" t="s">
        <v>1563</v>
      </c>
      <c r="C225" s="40"/>
      <c r="D225" s="214" t="s">
        <v>860</v>
      </c>
      <c r="E225" s="215"/>
      <c r="F225" s="215">
        <v>72486</v>
      </c>
      <c r="G225" s="381">
        <f t="shared" si="4"/>
        <v>3081640846.4299998</v>
      </c>
    </row>
    <row r="226" spans="1:7" ht="16.5" x14ac:dyDescent="0.3">
      <c r="A226" s="379">
        <v>46084</v>
      </c>
      <c r="B226" s="382" t="s">
        <v>1563</v>
      </c>
      <c r="C226" s="40"/>
      <c r="D226" s="214" t="s">
        <v>861</v>
      </c>
      <c r="E226" s="215"/>
      <c r="F226" s="215">
        <v>72486</v>
      </c>
      <c r="G226" s="381">
        <f t="shared" si="4"/>
        <v>3081568360.4299998</v>
      </c>
    </row>
    <row r="227" spans="1:7" ht="16.5" x14ac:dyDescent="0.3">
      <c r="A227" s="379">
        <v>46084</v>
      </c>
      <c r="B227" s="382" t="s">
        <v>1563</v>
      </c>
      <c r="C227" s="40"/>
      <c r="D227" s="214" t="s">
        <v>862</v>
      </c>
      <c r="E227" s="215"/>
      <c r="F227" s="215">
        <v>66936</v>
      </c>
      <c r="G227" s="381">
        <f t="shared" si="4"/>
        <v>3081501424.4299998</v>
      </c>
    </row>
    <row r="228" spans="1:7" ht="16.5" x14ac:dyDescent="0.3">
      <c r="A228" s="379">
        <v>46084</v>
      </c>
      <c r="B228" s="382" t="s">
        <v>1563</v>
      </c>
      <c r="C228" s="40"/>
      <c r="D228" s="214" t="s">
        <v>863</v>
      </c>
      <c r="E228" s="215"/>
      <c r="F228" s="215">
        <v>94190</v>
      </c>
      <c r="G228" s="381">
        <f t="shared" si="4"/>
        <v>3081407234.4299998</v>
      </c>
    </row>
    <row r="229" spans="1:7" ht="16.5" x14ac:dyDescent="0.3">
      <c r="A229" s="379">
        <v>46084</v>
      </c>
      <c r="B229" s="382" t="s">
        <v>1563</v>
      </c>
      <c r="C229" s="40"/>
      <c r="D229" s="214" t="s">
        <v>864</v>
      </c>
      <c r="E229" s="215"/>
      <c r="F229" s="215">
        <v>72486</v>
      </c>
      <c r="G229" s="381">
        <f t="shared" si="4"/>
        <v>3081334748.4299998</v>
      </c>
    </row>
    <row r="230" spans="1:7" ht="16.5" x14ac:dyDescent="0.3">
      <c r="A230" s="379">
        <v>46084</v>
      </c>
      <c r="B230" s="382" t="s">
        <v>1563</v>
      </c>
      <c r="C230" s="40"/>
      <c r="D230" s="214" t="s">
        <v>857</v>
      </c>
      <c r="E230" s="215"/>
      <c r="F230" s="215">
        <v>157845</v>
      </c>
      <c r="G230" s="381">
        <f t="shared" si="4"/>
        <v>3081176903.4299998</v>
      </c>
    </row>
    <row r="231" spans="1:7" ht="16.5" x14ac:dyDescent="0.3">
      <c r="A231" s="379">
        <v>46084</v>
      </c>
      <c r="B231" s="382" t="s">
        <v>1563</v>
      </c>
      <c r="C231" s="40"/>
      <c r="D231" s="214" t="s">
        <v>858</v>
      </c>
      <c r="E231" s="215"/>
      <c r="F231" s="215">
        <v>486767</v>
      </c>
      <c r="G231" s="381">
        <f t="shared" si="4"/>
        <v>3080690136.4299998</v>
      </c>
    </row>
    <row r="232" spans="1:7" ht="16.5" x14ac:dyDescent="0.3">
      <c r="A232" s="379">
        <v>46085</v>
      </c>
      <c r="B232" s="382" t="s">
        <v>1453</v>
      </c>
      <c r="C232" s="40"/>
      <c r="D232" s="42" t="s">
        <v>1454</v>
      </c>
      <c r="E232" s="215">
        <v>370000</v>
      </c>
      <c r="F232" s="215"/>
      <c r="G232" s="381">
        <f t="shared" si="4"/>
        <v>3081060136.4299998</v>
      </c>
    </row>
    <row r="233" spans="1:7" ht="16.5" x14ac:dyDescent="0.3">
      <c r="A233" s="379">
        <v>46085</v>
      </c>
      <c r="B233" s="382" t="s">
        <v>1990</v>
      </c>
      <c r="C233" s="40"/>
      <c r="D233" s="42" t="s">
        <v>1991</v>
      </c>
      <c r="E233" s="215">
        <v>110452500</v>
      </c>
      <c r="F233" s="215"/>
      <c r="G233" s="381">
        <f t="shared" si="4"/>
        <v>3191512636.4299998</v>
      </c>
    </row>
    <row r="234" spans="1:7" ht="16.5" x14ac:dyDescent="0.3">
      <c r="A234" s="379">
        <v>46085</v>
      </c>
      <c r="B234" s="382" t="s">
        <v>1734</v>
      </c>
      <c r="C234" s="40"/>
      <c r="D234" s="42" t="s">
        <v>1735</v>
      </c>
      <c r="E234" s="215"/>
      <c r="F234" s="215">
        <v>28800000</v>
      </c>
      <c r="G234" s="381">
        <f t="shared" si="4"/>
        <v>3162712636.4299998</v>
      </c>
    </row>
    <row r="235" spans="1:7" ht="16.5" x14ac:dyDescent="0.3">
      <c r="A235" s="379">
        <v>46085</v>
      </c>
      <c r="B235" s="382" t="s">
        <v>2453</v>
      </c>
      <c r="C235" s="40"/>
      <c r="D235" s="319" t="s">
        <v>1457</v>
      </c>
      <c r="E235" s="215"/>
      <c r="F235" s="215">
        <v>90090</v>
      </c>
      <c r="G235" s="381">
        <f t="shared" si="4"/>
        <v>3162622546.4299998</v>
      </c>
    </row>
    <row r="236" spans="1:7" ht="16.5" x14ac:dyDescent="0.3">
      <c r="A236" s="379">
        <v>46085</v>
      </c>
      <c r="B236" s="382" t="s">
        <v>1491</v>
      </c>
      <c r="C236" s="40"/>
      <c r="D236" s="214" t="s">
        <v>1492</v>
      </c>
      <c r="E236" s="215"/>
      <c r="F236" s="215">
        <v>8025405</v>
      </c>
      <c r="G236" s="381">
        <f t="shared" si="4"/>
        <v>3154597141.4299998</v>
      </c>
    </row>
    <row r="237" spans="1:7" ht="16.5" x14ac:dyDescent="0.3">
      <c r="A237" s="379">
        <v>46086</v>
      </c>
      <c r="B237" s="382" t="s">
        <v>2454</v>
      </c>
      <c r="C237" s="40"/>
      <c r="D237" s="214" t="s">
        <v>1433</v>
      </c>
      <c r="E237" s="215"/>
      <c r="F237" s="215">
        <v>17062500</v>
      </c>
      <c r="G237" s="381">
        <f t="shared" si="4"/>
        <v>3137534641.4299998</v>
      </c>
    </row>
    <row r="238" spans="1:7" ht="16.5" x14ac:dyDescent="0.3">
      <c r="A238" s="379">
        <v>46087</v>
      </c>
      <c r="B238" s="382" t="s">
        <v>1485</v>
      </c>
      <c r="C238" s="40"/>
      <c r="D238" s="214" t="s">
        <v>1486</v>
      </c>
      <c r="E238" s="215"/>
      <c r="F238" s="215">
        <v>1090000</v>
      </c>
      <c r="G238" s="381">
        <f t="shared" si="4"/>
        <v>3136444641.4299998</v>
      </c>
    </row>
    <row r="239" spans="1:7" ht="16.5" x14ac:dyDescent="0.3">
      <c r="A239" s="379">
        <v>46087</v>
      </c>
      <c r="B239" s="382" t="s">
        <v>1483</v>
      </c>
      <c r="C239" s="40"/>
      <c r="D239" s="214" t="s">
        <v>1484</v>
      </c>
      <c r="E239" s="215"/>
      <c r="F239" s="215">
        <v>5000000</v>
      </c>
      <c r="G239" s="381">
        <f t="shared" si="4"/>
        <v>3131444641.4299998</v>
      </c>
    </row>
    <row r="240" spans="1:7" ht="16.5" x14ac:dyDescent="0.3">
      <c r="A240" s="379">
        <v>46087</v>
      </c>
      <c r="B240" s="382" t="s">
        <v>1487</v>
      </c>
      <c r="C240" s="40"/>
      <c r="D240" s="214" t="s">
        <v>1488</v>
      </c>
      <c r="E240" s="215"/>
      <c r="F240" s="215">
        <v>13734000</v>
      </c>
      <c r="G240" s="381">
        <f t="shared" si="4"/>
        <v>3117710641.4299998</v>
      </c>
    </row>
    <row r="241" spans="1:8" ht="16.5" x14ac:dyDescent="0.3">
      <c r="A241" s="379">
        <v>46087</v>
      </c>
      <c r="B241" s="382" t="s">
        <v>2003</v>
      </c>
      <c r="C241" s="40"/>
      <c r="D241" s="214" t="s">
        <v>2004</v>
      </c>
      <c r="E241" s="215">
        <v>5600000</v>
      </c>
      <c r="F241" s="215"/>
      <c r="G241" s="381">
        <f t="shared" si="4"/>
        <v>3123310641.4299998</v>
      </c>
    </row>
    <row r="242" spans="1:8" ht="16.5" x14ac:dyDescent="0.3">
      <c r="A242" s="379">
        <v>46087</v>
      </c>
      <c r="B242" s="382" t="s">
        <v>2001</v>
      </c>
      <c r="C242" s="40"/>
      <c r="D242" s="214" t="s">
        <v>2002</v>
      </c>
      <c r="E242" s="215">
        <v>33425000</v>
      </c>
      <c r="F242" s="215"/>
      <c r="G242" s="381">
        <f t="shared" si="4"/>
        <v>3156735641.4299998</v>
      </c>
    </row>
    <row r="243" spans="1:8" ht="16.5" x14ac:dyDescent="0.3">
      <c r="A243" s="379">
        <v>46088</v>
      </c>
      <c r="B243" s="382" t="s">
        <v>1677</v>
      </c>
      <c r="C243" s="40"/>
      <c r="D243" s="221" t="s">
        <v>1516</v>
      </c>
      <c r="E243" s="215"/>
      <c r="F243" s="215">
        <v>72660053</v>
      </c>
      <c r="G243" s="381">
        <f t="shared" si="4"/>
        <v>3084075588.4299998</v>
      </c>
    </row>
    <row r="244" spans="1:8" ht="16.5" x14ac:dyDescent="0.3">
      <c r="A244" s="379">
        <v>46090</v>
      </c>
      <c r="B244" s="382" t="s">
        <v>1481</v>
      </c>
      <c r="C244" s="40"/>
      <c r="D244" s="214" t="s">
        <v>2000</v>
      </c>
      <c r="E244" s="215">
        <v>159680000</v>
      </c>
      <c r="F244" s="215"/>
      <c r="G244" s="381">
        <f t="shared" si="4"/>
        <v>3243755588.4299998</v>
      </c>
    </row>
    <row r="245" spans="1:8" ht="16.5" x14ac:dyDescent="0.3">
      <c r="A245" s="379">
        <v>46091</v>
      </c>
      <c r="B245" s="382" t="s">
        <v>1760</v>
      </c>
      <c r="C245" s="40"/>
      <c r="D245" s="319" t="s">
        <v>1690</v>
      </c>
      <c r="E245" s="215"/>
      <c r="F245" s="215">
        <v>100102044.12</v>
      </c>
      <c r="G245" s="381">
        <f t="shared" si="4"/>
        <v>3143653544.3099999</v>
      </c>
    </row>
    <row r="246" spans="1:8" ht="16.5" x14ac:dyDescent="0.3">
      <c r="A246" s="379">
        <v>46091</v>
      </c>
      <c r="B246" s="382" t="s">
        <v>1693</v>
      </c>
      <c r="C246" s="40"/>
      <c r="D246" s="431" t="s">
        <v>1692</v>
      </c>
      <c r="E246" s="323"/>
      <c r="F246" s="323">
        <v>25000000</v>
      </c>
      <c r="G246" s="381">
        <f t="shared" si="4"/>
        <v>3118653544.3099999</v>
      </c>
      <c r="H246" t="s">
        <v>1691</v>
      </c>
    </row>
    <row r="247" spans="1:8" ht="16.5" x14ac:dyDescent="0.3">
      <c r="A247" s="379">
        <v>46091</v>
      </c>
      <c r="B247" s="382" t="s">
        <v>1854</v>
      </c>
      <c r="C247" s="40"/>
      <c r="D247" s="24" t="s">
        <v>157</v>
      </c>
      <c r="E247" s="215"/>
      <c r="F247" s="215">
        <v>800000000</v>
      </c>
      <c r="G247" s="381">
        <f t="shared" si="4"/>
        <v>2318653544.3099999</v>
      </c>
    </row>
    <row r="248" spans="1:8" ht="16.5" x14ac:dyDescent="0.3">
      <c r="A248" s="379">
        <v>46091</v>
      </c>
      <c r="B248" s="382" t="s">
        <v>1694</v>
      </c>
      <c r="C248" s="40"/>
      <c r="D248" s="114" t="s">
        <v>158</v>
      </c>
      <c r="E248" s="215"/>
      <c r="F248" s="215">
        <v>2900</v>
      </c>
      <c r="G248" s="381">
        <f t="shared" si="4"/>
        <v>2318650644.3099999</v>
      </c>
    </row>
    <row r="249" spans="1:8" ht="16.5" x14ac:dyDescent="0.3">
      <c r="A249" s="379">
        <v>46091</v>
      </c>
      <c r="B249" s="382" t="s">
        <v>1695</v>
      </c>
      <c r="C249" s="40"/>
      <c r="D249" s="319" t="s">
        <v>1544</v>
      </c>
      <c r="E249" s="215"/>
      <c r="F249" s="215">
        <v>11716800</v>
      </c>
      <c r="G249" s="381">
        <f t="shared" si="4"/>
        <v>2306933844.3099999</v>
      </c>
    </row>
    <row r="250" spans="1:8" ht="16.5" x14ac:dyDescent="0.3">
      <c r="A250" s="379">
        <v>46093</v>
      </c>
      <c r="B250" s="382" t="s">
        <v>2455</v>
      </c>
      <c r="C250" s="40"/>
      <c r="D250" s="118" t="s">
        <v>2457</v>
      </c>
      <c r="E250" s="318"/>
      <c r="F250" s="318">
        <v>13839491</v>
      </c>
      <c r="G250" s="381">
        <f t="shared" si="4"/>
        <v>2293094353.3099999</v>
      </c>
    </row>
    <row r="251" spans="1:8" ht="16.5" x14ac:dyDescent="0.3">
      <c r="A251" s="379">
        <v>46093</v>
      </c>
      <c r="B251" s="382" t="s">
        <v>2456</v>
      </c>
      <c r="C251" s="40"/>
      <c r="D251" s="118" t="s">
        <v>2458</v>
      </c>
      <c r="E251" s="318"/>
      <c r="F251" s="318">
        <v>19715549</v>
      </c>
      <c r="G251" s="381">
        <f t="shared" si="4"/>
        <v>2273378804.3099999</v>
      </c>
    </row>
    <row r="252" spans="1:8" ht="16.5" x14ac:dyDescent="0.3">
      <c r="A252" s="379">
        <v>46094</v>
      </c>
      <c r="B252" s="382" t="s">
        <v>1654</v>
      </c>
      <c r="C252" s="40"/>
      <c r="D252" s="42" t="s">
        <v>1655</v>
      </c>
      <c r="E252" s="215"/>
      <c r="F252" s="215">
        <v>5880000</v>
      </c>
      <c r="G252" s="381">
        <f t="shared" si="4"/>
        <v>2267498804.3099999</v>
      </c>
    </row>
    <row r="253" spans="1:8" ht="16.5" x14ac:dyDescent="0.3">
      <c r="A253" s="379">
        <v>46094</v>
      </c>
      <c r="B253" s="382" t="s">
        <v>1656</v>
      </c>
      <c r="C253" s="40"/>
      <c r="D253" s="319" t="s">
        <v>1657</v>
      </c>
      <c r="E253" s="215"/>
      <c r="F253" s="215">
        <v>1144250</v>
      </c>
      <c r="G253" s="381">
        <f t="shared" si="4"/>
        <v>2266354554.3099999</v>
      </c>
    </row>
    <row r="254" spans="1:8" ht="16.5" x14ac:dyDescent="0.3">
      <c r="A254" s="379">
        <v>46094</v>
      </c>
      <c r="B254" s="382" t="s">
        <v>1842</v>
      </c>
      <c r="C254" s="40"/>
      <c r="D254" s="319" t="s">
        <v>1110</v>
      </c>
      <c r="E254" s="215">
        <v>1377000</v>
      </c>
      <c r="F254" s="215"/>
      <c r="G254" s="381">
        <f t="shared" si="4"/>
        <v>2267731554.3099999</v>
      </c>
    </row>
    <row r="255" spans="1:8" ht="16.5" x14ac:dyDescent="0.3">
      <c r="A255" s="379">
        <v>46094</v>
      </c>
      <c r="B255" s="382" t="s">
        <v>1844</v>
      </c>
      <c r="C255" s="40"/>
      <c r="D255" s="214" t="s">
        <v>1843</v>
      </c>
      <c r="E255" s="215">
        <v>15000000</v>
      </c>
      <c r="F255" s="215"/>
      <c r="G255" s="381">
        <f t="shared" si="4"/>
        <v>2282731554.3099999</v>
      </c>
    </row>
    <row r="256" spans="1:8" ht="16.5" x14ac:dyDescent="0.3">
      <c r="A256" s="379">
        <v>46094</v>
      </c>
      <c r="B256" s="382" t="s">
        <v>1998</v>
      </c>
      <c r="C256" s="40"/>
      <c r="D256" s="41" t="s">
        <v>1999</v>
      </c>
      <c r="E256" s="215">
        <v>29000000</v>
      </c>
      <c r="F256" s="215"/>
      <c r="G256" s="381">
        <f t="shared" si="4"/>
        <v>2311731554.3099999</v>
      </c>
    </row>
    <row r="257" spans="1:7" ht="16.5" x14ac:dyDescent="0.3">
      <c r="A257" s="379">
        <v>46094</v>
      </c>
      <c r="B257" s="382" t="s">
        <v>1732</v>
      </c>
      <c r="C257" s="40"/>
      <c r="D257" s="319" t="s">
        <v>1733</v>
      </c>
      <c r="E257" s="215"/>
      <c r="F257" s="215">
        <v>5000000</v>
      </c>
      <c r="G257" s="381">
        <f t="shared" si="4"/>
        <v>2306731554.3099999</v>
      </c>
    </row>
    <row r="258" spans="1:7" ht="16.5" x14ac:dyDescent="0.3">
      <c r="A258" s="379">
        <v>46094</v>
      </c>
      <c r="B258" s="382" t="s">
        <v>1658</v>
      </c>
      <c r="C258" s="40"/>
      <c r="D258" s="319" t="s">
        <v>1659</v>
      </c>
      <c r="E258" s="215"/>
      <c r="F258" s="215">
        <v>929850</v>
      </c>
      <c r="G258" s="381">
        <f t="shared" si="4"/>
        <v>2305801704.3099999</v>
      </c>
    </row>
    <row r="259" spans="1:7" ht="16.5" x14ac:dyDescent="0.3">
      <c r="A259" s="379">
        <v>46094</v>
      </c>
      <c r="B259" s="382" t="s">
        <v>1996</v>
      </c>
      <c r="C259" s="40"/>
      <c r="D259" s="319" t="s">
        <v>1997</v>
      </c>
      <c r="E259" s="215">
        <v>97500000</v>
      </c>
      <c r="F259" s="215"/>
      <c r="G259" s="381">
        <f t="shared" si="4"/>
        <v>2403301704.3099999</v>
      </c>
    </row>
    <row r="260" spans="1:7" ht="16.5" x14ac:dyDescent="0.3">
      <c r="A260" s="379">
        <v>46094</v>
      </c>
      <c r="B260" s="382" t="s">
        <v>1994</v>
      </c>
      <c r="C260" s="40"/>
      <c r="D260" s="319" t="s">
        <v>1995</v>
      </c>
      <c r="E260" s="215">
        <v>108930000</v>
      </c>
      <c r="F260" s="215"/>
      <c r="G260" s="381">
        <f t="shared" si="4"/>
        <v>2512231704.3099999</v>
      </c>
    </row>
    <row r="261" spans="1:7" ht="16.5" x14ac:dyDescent="0.3">
      <c r="A261" s="379">
        <v>46094</v>
      </c>
      <c r="B261" s="382" t="s">
        <v>1781</v>
      </c>
      <c r="C261" s="40"/>
      <c r="D261" s="319" t="s">
        <v>1643</v>
      </c>
      <c r="E261" s="215"/>
      <c r="F261" s="215">
        <v>3500000</v>
      </c>
      <c r="G261" s="381">
        <f t="shared" si="4"/>
        <v>2508731704.3099999</v>
      </c>
    </row>
    <row r="262" spans="1:7" ht="16.5" x14ac:dyDescent="0.3">
      <c r="A262" s="379">
        <v>46094</v>
      </c>
      <c r="B262" s="382" t="s">
        <v>1730</v>
      </c>
      <c r="C262" s="40"/>
      <c r="D262" s="42" t="s">
        <v>1731</v>
      </c>
      <c r="E262" s="215"/>
      <c r="F262" s="215">
        <v>29200000</v>
      </c>
      <c r="G262" s="381">
        <f t="shared" si="4"/>
        <v>2479531704.3099999</v>
      </c>
    </row>
    <row r="263" spans="1:7" ht="16.5" x14ac:dyDescent="0.3">
      <c r="A263" s="379">
        <v>46094</v>
      </c>
      <c r="B263" s="382" t="s">
        <v>2459</v>
      </c>
      <c r="C263" s="40"/>
      <c r="D263" s="319" t="s">
        <v>1746</v>
      </c>
      <c r="E263" s="215"/>
      <c r="F263" s="215">
        <v>28986487</v>
      </c>
      <c r="G263" s="381">
        <f t="shared" si="4"/>
        <v>2450545217.3099999</v>
      </c>
    </row>
    <row r="264" spans="1:7" ht="16.5" x14ac:dyDescent="0.3">
      <c r="A264" s="379">
        <v>46094</v>
      </c>
      <c r="B264" s="382" t="s">
        <v>1988</v>
      </c>
      <c r="C264" s="40"/>
      <c r="D264" s="42" t="s">
        <v>1989</v>
      </c>
      <c r="E264" s="215">
        <v>11575000</v>
      </c>
      <c r="F264" s="215"/>
      <c r="G264" s="381">
        <f t="shared" si="4"/>
        <v>2462120217.3099999</v>
      </c>
    </row>
    <row r="265" spans="1:7" ht="16.5" x14ac:dyDescent="0.3">
      <c r="A265" s="379">
        <v>46094</v>
      </c>
      <c r="B265" s="382" t="s">
        <v>1862</v>
      </c>
      <c r="C265" s="40"/>
      <c r="D265" s="319" t="s">
        <v>1861</v>
      </c>
      <c r="E265" s="215"/>
      <c r="F265" s="215">
        <v>3271069</v>
      </c>
      <c r="G265" s="381">
        <f t="shared" si="4"/>
        <v>2458849148.3099999</v>
      </c>
    </row>
    <row r="266" spans="1:7" ht="16.5" x14ac:dyDescent="0.3">
      <c r="A266" s="379">
        <v>46098</v>
      </c>
      <c r="B266" s="382" t="s">
        <v>1725</v>
      </c>
      <c r="C266" s="40"/>
      <c r="D266" s="319" t="s">
        <v>1726</v>
      </c>
      <c r="E266" s="215"/>
      <c r="F266" s="215">
        <v>70000000</v>
      </c>
      <c r="G266" s="381">
        <f t="shared" si="4"/>
        <v>2388849148.3099999</v>
      </c>
    </row>
    <row r="267" spans="1:7" ht="16.5" x14ac:dyDescent="0.3">
      <c r="A267" s="379">
        <v>46098</v>
      </c>
      <c r="B267" s="382" t="s">
        <v>1489</v>
      </c>
      <c r="C267" s="40"/>
      <c r="D267" s="319" t="s">
        <v>1729</v>
      </c>
      <c r="E267" s="215"/>
      <c r="F267" s="215">
        <v>10500000</v>
      </c>
      <c r="G267" s="381">
        <f t="shared" si="4"/>
        <v>2378349148.3099999</v>
      </c>
    </row>
    <row r="268" spans="1:7" ht="16.5" x14ac:dyDescent="0.3">
      <c r="A268" s="379">
        <v>46098</v>
      </c>
      <c r="B268" s="382" t="s">
        <v>1721</v>
      </c>
      <c r="C268" s="40"/>
      <c r="D268" s="319" t="s">
        <v>1722</v>
      </c>
      <c r="E268" s="215"/>
      <c r="F268" s="215">
        <v>11812973</v>
      </c>
      <c r="G268" s="381">
        <f t="shared" si="4"/>
        <v>2366536175.3099999</v>
      </c>
    </row>
    <row r="269" spans="1:7" ht="16.5" x14ac:dyDescent="0.3">
      <c r="A269" s="379">
        <v>46098</v>
      </c>
      <c r="B269" s="382" t="s">
        <v>1986</v>
      </c>
      <c r="C269" s="40"/>
      <c r="D269" s="319" t="s">
        <v>1987</v>
      </c>
      <c r="E269" s="215">
        <v>101600000</v>
      </c>
      <c r="F269" s="215"/>
      <c r="G269" s="381">
        <f t="shared" si="4"/>
        <v>2468136175.3099999</v>
      </c>
    </row>
    <row r="270" spans="1:7" ht="16.5" x14ac:dyDescent="0.3">
      <c r="A270" s="379">
        <v>46098</v>
      </c>
      <c r="B270" s="382" t="s">
        <v>1727</v>
      </c>
      <c r="C270" s="40"/>
      <c r="D270" s="319" t="s">
        <v>1728</v>
      </c>
      <c r="E270" s="215"/>
      <c r="F270" s="215">
        <v>23800000</v>
      </c>
      <c r="G270" s="381">
        <f t="shared" si="4"/>
        <v>2444336175.3099999</v>
      </c>
    </row>
    <row r="271" spans="1:7" ht="16.5" x14ac:dyDescent="0.3">
      <c r="A271" s="379">
        <v>46098</v>
      </c>
      <c r="B271" s="382" t="s">
        <v>1847</v>
      </c>
      <c r="C271" s="40"/>
      <c r="D271" s="319" t="s">
        <v>1650</v>
      </c>
      <c r="E271" s="215">
        <v>500000000</v>
      </c>
      <c r="F271" s="215"/>
      <c r="G271" s="381">
        <f t="shared" si="4"/>
        <v>2944336175.3099999</v>
      </c>
    </row>
    <row r="272" spans="1:7" ht="16.5" x14ac:dyDescent="0.3">
      <c r="A272" s="379">
        <v>46098</v>
      </c>
      <c r="B272" s="382" t="s">
        <v>1818</v>
      </c>
      <c r="C272" s="40"/>
      <c r="D272" s="319" t="s">
        <v>1652</v>
      </c>
      <c r="E272" s="215"/>
      <c r="F272" s="215">
        <v>11134303</v>
      </c>
      <c r="G272" s="381">
        <f t="shared" si="4"/>
        <v>2933201872.3099999</v>
      </c>
    </row>
    <row r="273" spans="1:7" ht="16.5" x14ac:dyDescent="0.3">
      <c r="A273" s="379">
        <v>46098</v>
      </c>
      <c r="B273" s="382" t="s">
        <v>1984</v>
      </c>
      <c r="C273" s="40"/>
      <c r="D273" s="319" t="s">
        <v>1985</v>
      </c>
      <c r="E273" s="215">
        <v>114079612</v>
      </c>
      <c r="F273" s="215"/>
      <c r="G273" s="381">
        <f t="shared" si="4"/>
        <v>3047281484.3099999</v>
      </c>
    </row>
    <row r="274" spans="1:7" ht="16.5" x14ac:dyDescent="0.3">
      <c r="A274" s="379">
        <v>46098</v>
      </c>
      <c r="B274" s="382" t="s">
        <v>1744</v>
      </c>
      <c r="C274" s="40"/>
      <c r="D274" s="319" t="s">
        <v>1745</v>
      </c>
      <c r="E274" s="215"/>
      <c r="F274" s="215">
        <v>7277770</v>
      </c>
      <c r="G274" s="381">
        <f t="shared" si="4"/>
        <v>3040003714.3099999</v>
      </c>
    </row>
    <row r="275" spans="1:7" ht="16.5" x14ac:dyDescent="0.3">
      <c r="A275" s="379">
        <v>46098</v>
      </c>
      <c r="B275" s="382" t="s">
        <v>1982</v>
      </c>
      <c r="C275" s="40"/>
      <c r="D275" s="319" t="s">
        <v>1983</v>
      </c>
      <c r="E275" s="215">
        <v>30375000</v>
      </c>
      <c r="F275" s="215"/>
      <c r="G275" s="381">
        <f t="shared" si="4"/>
        <v>3070378714.3099999</v>
      </c>
    </row>
    <row r="276" spans="1:7" ht="16.5" x14ac:dyDescent="0.3">
      <c r="A276" s="379">
        <v>46106</v>
      </c>
      <c r="B276" s="382" t="s">
        <v>1980</v>
      </c>
      <c r="C276" s="40"/>
      <c r="D276" s="319" t="s">
        <v>1981</v>
      </c>
      <c r="E276" s="215">
        <v>117600000</v>
      </c>
      <c r="F276" s="215"/>
      <c r="G276" s="381">
        <f t="shared" si="4"/>
        <v>3187978714.3099999</v>
      </c>
    </row>
    <row r="277" spans="1:7" ht="16.5" x14ac:dyDescent="0.3">
      <c r="A277" s="379">
        <v>46107</v>
      </c>
      <c r="B277" s="382" t="s">
        <v>1978</v>
      </c>
      <c r="C277" s="40"/>
      <c r="D277" s="319" t="s">
        <v>1979</v>
      </c>
      <c r="E277" s="215">
        <v>4500000</v>
      </c>
      <c r="F277" s="215"/>
      <c r="G277" s="381">
        <f t="shared" si="4"/>
        <v>3192478714.3099999</v>
      </c>
    </row>
    <row r="278" spans="1:7" ht="16.5" x14ac:dyDescent="0.3">
      <c r="A278" s="379">
        <v>46108</v>
      </c>
      <c r="B278" s="382" t="s">
        <v>1736</v>
      </c>
      <c r="C278" s="40"/>
      <c r="D278" s="319" t="s">
        <v>1737</v>
      </c>
      <c r="E278" s="215"/>
      <c r="F278" s="215">
        <v>600000</v>
      </c>
      <c r="G278" s="381">
        <f t="shared" si="4"/>
        <v>3191878714.3099999</v>
      </c>
    </row>
    <row r="279" spans="1:7" ht="16.5" x14ac:dyDescent="0.3">
      <c r="A279" s="379">
        <v>46108</v>
      </c>
      <c r="B279" s="382" t="s">
        <v>1738</v>
      </c>
      <c r="C279" s="40"/>
      <c r="D279" s="319" t="s">
        <v>1739</v>
      </c>
      <c r="E279" s="215"/>
      <c r="F279" s="215">
        <v>7941095</v>
      </c>
      <c r="G279" s="381">
        <f t="shared" si="4"/>
        <v>3183937619.3099999</v>
      </c>
    </row>
    <row r="280" spans="1:7" ht="16.5" x14ac:dyDescent="0.3">
      <c r="A280" s="379">
        <v>46108</v>
      </c>
      <c r="B280" s="382" t="s">
        <v>1740</v>
      </c>
      <c r="C280" s="40"/>
      <c r="D280" s="319" t="s">
        <v>1741</v>
      </c>
      <c r="E280" s="215"/>
      <c r="F280" s="215">
        <v>10000000</v>
      </c>
      <c r="G280" s="381">
        <f t="shared" si="4"/>
        <v>3173937619.3099999</v>
      </c>
    </row>
    <row r="281" spans="1:7" ht="16.5" x14ac:dyDescent="0.3">
      <c r="A281" s="379">
        <v>46108</v>
      </c>
      <c r="B281" s="382" t="s">
        <v>1742</v>
      </c>
      <c r="C281" s="40"/>
      <c r="D281" s="319" t="s">
        <v>1743</v>
      </c>
      <c r="E281" s="215"/>
      <c r="F281" s="215">
        <v>29128041</v>
      </c>
      <c r="G281" s="381">
        <f t="shared" si="4"/>
        <v>3144809578.3099999</v>
      </c>
    </row>
    <row r="282" spans="1:7" ht="16.5" x14ac:dyDescent="0.3">
      <c r="A282" s="379">
        <v>46108</v>
      </c>
      <c r="B282" s="382" t="s">
        <v>1976</v>
      </c>
      <c r="C282" s="40"/>
      <c r="D282" s="319" t="s">
        <v>1977</v>
      </c>
      <c r="E282" s="215">
        <v>171622973</v>
      </c>
      <c r="F282" s="215"/>
      <c r="G282" s="381">
        <f t="shared" ref="G282:G290" si="5">G281+E282-F282</f>
        <v>3316432551.3099999</v>
      </c>
    </row>
    <row r="283" spans="1:7" ht="16.5" x14ac:dyDescent="0.3">
      <c r="A283" s="379">
        <v>46108</v>
      </c>
      <c r="B283" s="382" t="s">
        <v>1918</v>
      </c>
      <c r="C283" s="40"/>
      <c r="D283" s="319" t="s">
        <v>1919</v>
      </c>
      <c r="E283" s="215"/>
      <c r="F283" s="215">
        <v>150000</v>
      </c>
      <c r="G283" s="381">
        <f t="shared" si="5"/>
        <v>3316282551.3099999</v>
      </c>
    </row>
    <row r="284" spans="1:7" ht="16.5" x14ac:dyDescent="0.3">
      <c r="A284" s="379">
        <v>46111</v>
      </c>
      <c r="B284" s="382" t="s">
        <v>2460</v>
      </c>
      <c r="C284" s="40"/>
      <c r="D284" s="319" t="s">
        <v>1758</v>
      </c>
      <c r="E284" s="215"/>
      <c r="F284" s="215">
        <v>23716216</v>
      </c>
      <c r="G284" s="381">
        <f t="shared" si="5"/>
        <v>3292566335.3099999</v>
      </c>
    </row>
    <row r="285" spans="1:7" ht="16.5" x14ac:dyDescent="0.3">
      <c r="A285" s="379">
        <v>46112</v>
      </c>
      <c r="B285" s="382" t="s">
        <v>1860</v>
      </c>
      <c r="C285" s="40"/>
      <c r="D285" s="118" t="s">
        <v>1757</v>
      </c>
      <c r="E285" s="215"/>
      <c r="F285" s="215">
        <v>383075456.06999999</v>
      </c>
      <c r="G285" s="381">
        <f t="shared" si="5"/>
        <v>2909490879.2399998</v>
      </c>
    </row>
    <row r="286" spans="1:7" ht="16.5" x14ac:dyDescent="0.3">
      <c r="A286" s="379">
        <v>46112</v>
      </c>
      <c r="B286" s="382" t="s">
        <v>2462</v>
      </c>
      <c r="C286" s="40"/>
      <c r="D286" s="319" t="s">
        <v>2461</v>
      </c>
      <c r="E286" s="215"/>
      <c r="F286" s="215">
        <v>3336383</v>
      </c>
      <c r="G286" s="381">
        <f t="shared" si="5"/>
        <v>2906154496.2399998</v>
      </c>
    </row>
    <row r="287" spans="1:7" ht="16.5" x14ac:dyDescent="0.3">
      <c r="A287" s="379">
        <v>46112</v>
      </c>
      <c r="B287" s="382" t="s">
        <v>2463</v>
      </c>
      <c r="C287" s="40"/>
      <c r="D287" s="319" t="s">
        <v>2464</v>
      </c>
      <c r="E287" s="215"/>
      <c r="F287" s="215">
        <v>2635135</v>
      </c>
      <c r="G287" s="381">
        <f t="shared" si="5"/>
        <v>2903519361.2399998</v>
      </c>
    </row>
    <row r="288" spans="1:7" ht="16.5" x14ac:dyDescent="0.3">
      <c r="A288" s="379">
        <v>46112</v>
      </c>
      <c r="B288" s="382" t="s">
        <v>2465</v>
      </c>
      <c r="C288" s="40"/>
      <c r="D288" s="20" t="s">
        <v>690</v>
      </c>
      <c r="E288" s="215"/>
      <c r="F288" s="215">
        <v>30000</v>
      </c>
      <c r="G288" s="381">
        <f t="shared" si="5"/>
        <v>2903489361.2399998</v>
      </c>
    </row>
    <row r="289" spans="1:7" ht="16.5" x14ac:dyDescent="0.3">
      <c r="A289" s="379">
        <v>46112</v>
      </c>
      <c r="B289" s="382" t="s">
        <v>2476</v>
      </c>
      <c r="C289" s="40"/>
      <c r="D289" s="20" t="s">
        <v>691</v>
      </c>
      <c r="E289" s="215">
        <v>635943.44999999995</v>
      </c>
      <c r="F289" s="215"/>
      <c r="G289" s="381">
        <f t="shared" si="5"/>
        <v>2904125304.6899996</v>
      </c>
    </row>
    <row r="290" spans="1:7" ht="16.5" x14ac:dyDescent="0.3">
      <c r="A290" s="379">
        <v>46112</v>
      </c>
      <c r="B290" s="382" t="s">
        <v>2466</v>
      </c>
      <c r="C290" s="40"/>
      <c r="D290" s="24" t="s">
        <v>692</v>
      </c>
      <c r="E290" s="215"/>
      <c r="F290" s="215">
        <v>127188.69</v>
      </c>
      <c r="G290" s="381">
        <f t="shared" si="5"/>
        <v>2903998115.9999995</v>
      </c>
    </row>
    <row r="291" spans="1:7" ht="17.25" thickBot="1" x14ac:dyDescent="0.35">
      <c r="A291" s="379"/>
      <c r="B291" s="382"/>
      <c r="C291" s="40"/>
      <c r="D291" s="42"/>
      <c r="E291" s="215"/>
      <c r="F291" s="215"/>
      <c r="G291" s="381"/>
    </row>
    <row r="292" spans="1:7" ht="18.75" thickBot="1" x14ac:dyDescent="0.4">
      <c r="A292" s="500" t="s">
        <v>3</v>
      </c>
      <c r="B292" s="501"/>
      <c r="C292" s="501"/>
      <c r="D292" s="502"/>
      <c r="E292" s="384">
        <f>SUM(E216:E290)</f>
        <v>5214090692.8800001</v>
      </c>
      <c r="F292" s="384">
        <f>SUM(F216:F290)</f>
        <v>2310092576.8800001</v>
      </c>
      <c r="G292" s="385">
        <f>E292-F292</f>
        <v>2903998116</v>
      </c>
    </row>
    <row r="293" spans="1:7" x14ac:dyDescent="0.25">
      <c r="A293" s="28"/>
      <c r="B293" s="28"/>
      <c r="C293" s="28"/>
      <c r="D293" s="28"/>
      <c r="E293" s="28"/>
      <c r="F293" s="28"/>
      <c r="G293" s="28"/>
    </row>
    <row r="294" spans="1:7" x14ac:dyDescent="0.25">
      <c r="A294" s="28"/>
      <c r="B294" s="28"/>
      <c r="C294" s="28"/>
      <c r="D294" s="28"/>
      <c r="E294" s="28"/>
      <c r="F294" s="28"/>
      <c r="G294" s="28"/>
    </row>
    <row r="295" spans="1:7" x14ac:dyDescent="0.25">
      <c r="A295" s="28"/>
      <c r="B295" s="28"/>
      <c r="C295" s="28"/>
      <c r="D295" s="28"/>
      <c r="E295" s="28"/>
      <c r="F295" s="28"/>
      <c r="G295" s="28"/>
    </row>
    <row r="296" spans="1:7" ht="15.75" thickBot="1" x14ac:dyDescent="0.3">
      <c r="A296" s="28"/>
      <c r="B296" s="28"/>
      <c r="C296" s="28"/>
      <c r="D296" s="28"/>
      <c r="E296" s="28"/>
      <c r="F296" s="28"/>
      <c r="G296" s="28"/>
    </row>
    <row r="297" spans="1:7" ht="18" x14ac:dyDescent="0.35">
      <c r="A297" s="374"/>
      <c r="B297" s="375"/>
      <c r="C297" s="376"/>
      <c r="D297" s="377" t="s">
        <v>1867</v>
      </c>
      <c r="E297" s="11">
        <f>G292</f>
        <v>2903998116</v>
      </c>
      <c r="F297" s="361"/>
      <c r="G297" s="378">
        <f>E297</f>
        <v>2903998116</v>
      </c>
    </row>
    <row r="298" spans="1:7" ht="16.5" x14ac:dyDescent="0.3">
      <c r="A298" s="379">
        <v>46114</v>
      </c>
      <c r="B298" s="380" t="s">
        <v>1922</v>
      </c>
      <c r="C298" s="40"/>
      <c r="D298" s="42" t="s">
        <v>1923</v>
      </c>
      <c r="E298" s="215"/>
      <c r="F298" s="215">
        <v>18725946</v>
      </c>
      <c r="G298" s="381">
        <f>G297+E298-F298</f>
        <v>2885272170</v>
      </c>
    </row>
    <row r="299" spans="1:7" ht="16.5" x14ac:dyDescent="0.3">
      <c r="A299" s="379">
        <v>46114</v>
      </c>
      <c r="B299" s="380" t="s">
        <v>1974</v>
      </c>
      <c r="C299" s="40"/>
      <c r="D299" s="42" t="s">
        <v>1975</v>
      </c>
      <c r="E299" s="215">
        <v>7394000</v>
      </c>
      <c r="F299" s="215"/>
      <c r="G299" s="381">
        <f t="shared" ref="G299:G362" si="6">G298+E299-F299</f>
        <v>2892666170</v>
      </c>
    </row>
    <row r="300" spans="1:7" ht="16.5" x14ac:dyDescent="0.3">
      <c r="A300" s="379">
        <v>46114</v>
      </c>
      <c r="B300" s="380" t="s">
        <v>1920</v>
      </c>
      <c r="C300" s="40"/>
      <c r="D300" s="319" t="s">
        <v>1921</v>
      </c>
      <c r="E300" s="215"/>
      <c r="F300" s="215">
        <v>450000</v>
      </c>
      <c r="G300" s="381">
        <f t="shared" si="6"/>
        <v>2892216170</v>
      </c>
    </row>
    <row r="301" spans="1:7" ht="16.5" x14ac:dyDescent="0.3">
      <c r="A301" s="379">
        <v>46114</v>
      </c>
      <c r="B301" s="380" t="s">
        <v>2428</v>
      </c>
      <c r="C301" s="40"/>
      <c r="D301" s="42" t="s">
        <v>220</v>
      </c>
      <c r="E301" s="215">
        <v>4000000</v>
      </c>
      <c r="F301" s="215"/>
      <c r="G301" s="381">
        <f t="shared" si="6"/>
        <v>2896216170</v>
      </c>
    </row>
    <row r="302" spans="1:7" ht="16.5" x14ac:dyDescent="0.3">
      <c r="A302" s="379">
        <v>46114</v>
      </c>
      <c r="B302" s="382" t="s">
        <v>1956</v>
      </c>
      <c r="C302" s="40"/>
      <c r="D302" s="42" t="s">
        <v>1957</v>
      </c>
      <c r="E302" s="215"/>
      <c r="F302" s="215">
        <v>2572432</v>
      </c>
      <c r="G302" s="381">
        <f t="shared" si="6"/>
        <v>2893643738</v>
      </c>
    </row>
    <row r="303" spans="1:7" ht="16.5" x14ac:dyDescent="0.3">
      <c r="A303" s="379">
        <v>46115</v>
      </c>
      <c r="B303" s="382" t="s">
        <v>1972</v>
      </c>
      <c r="C303" s="40"/>
      <c r="D303" s="42" t="s">
        <v>1973</v>
      </c>
      <c r="E303" s="215">
        <v>121600000</v>
      </c>
      <c r="F303" s="215"/>
      <c r="G303" s="381">
        <f t="shared" si="6"/>
        <v>3015243738</v>
      </c>
    </row>
    <row r="304" spans="1:7" ht="16.5" x14ac:dyDescent="0.3">
      <c r="A304" s="379">
        <v>46119</v>
      </c>
      <c r="B304" s="382" t="s">
        <v>2401</v>
      </c>
      <c r="C304" s="40"/>
      <c r="D304" s="221" t="s">
        <v>1898</v>
      </c>
      <c r="E304" s="215"/>
      <c r="F304" s="215">
        <v>72660053</v>
      </c>
      <c r="G304" s="381">
        <f t="shared" si="6"/>
        <v>2942583685</v>
      </c>
    </row>
    <row r="305" spans="1:7" ht="16.5" x14ac:dyDescent="0.3">
      <c r="A305" s="379">
        <v>46119</v>
      </c>
      <c r="B305" s="382" t="s">
        <v>2429</v>
      </c>
      <c r="C305" s="40"/>
      <c r="D305" s="319" t="s">
        <v>1897</v>
      </c>
      <c r="E305" s="215">
        <v>1770000</v>
      </c>
      <c r="F305" s="215"/>
      <c r="G305" s="381">
        <f t="shared" si="6"/>
        <v>2944353685</v>
      </c>
    </row>
    <row r="306" spans="1:7" ht="16.5" x14ac:dyDescent="0.3">
      <c r="A306" s="379">
        <v>46119</v>
      </c>
      <c r="B306" s="382" t="s">
        <v>2402</v>
      </c>
      <c r="C306" s="40"/>
      <c r="D306" s="118" t="s">
        <v>1</v>
      </c>
      <c r="E306" s="318"/>
      <c r="F306" s="318">
        <v>8570100</v>
      </c>
      <c r="G306" s="381">
        <f t="shared" si="6"/>
        <v>2935783585</v>
      </c>
    </row>
    <row r="307" spans="1:7" ht="16.5" x14ac:dyDescent="0.3">
      <c r="A307" s="379">
        <v>46119</v>
      </c>
      <c r="B307" s="382" t="s">
        <v>2403</v>
      </c>
      <c r="C307" s="40"/>
      <c r="D307" s="214" t="s">
        <v>859</v>
      </c>
      <c r="E307" s="215"/>
      <c r="F307" s="215">
        <v>72486</v>
      </c>
      <c r="G307" s="381">
        <f t="shared" si="6"/>
        <v>2935711099</v>
      </c>
    </row>
    <row r="308" spans="1:7" ht="16.5" x14ac:dyDescent="0.3">
      <c r="A308" s="379">
        <v>46119</v>
      </c>
      <c r="B308" s="382" t="s">
        <v>2403</v>
      </c>
      <c r="C308" s="40"/>
      <c r="D308" s="214" t="s">
        <v>860</v>
      </c>
      <c r="E308" s="215"/>
      <c r="F308" s="215">
        <v>72486</v>
      </c>
      <c r="G308" s="381">
        <f t="shared" si="6"/>
        <v>2935638613</v>
      </c>
    </row>
    <row r="309" spans="1:7" ht="16.5" x14ac:dyDescent="0.3">
      <c r="A309" s="379">
        <v>46119</v>
      </c>
      <c r="B309" s="382" t="s">
        <v>2403</v>
      </c>
      <c r="C309" s="40"/>
      <c r="D309" s="214" t="s">
        <v>861</v>
      </c>
      <c r="E309" s="215"/>
      <c r="F309" s="215">
        <v>72486</v>
      </c>
      <c r="G309" s="381">
        <f t="shared" si="6"/>
        <v>2935566127</v>
      </c>
    </row>
    <row r="310" spans="1:7" ht="16.5" x14ac:dyDescent="0.3">
      <c r="A310" s="379">
        <v>46119</v>
      </c>
      <c r="B310" s="382" t="s">
        <v>2403</v>
      </c>
      <c r="C310" s="40"/>
      <c r="D310" s="214" t="s">
        <v>864</v>
      </c>
      <c r="E310" s="215"/>
      <c r="F310" s="215">
        <v>72486</v>
      </c>
      <c r="G310" s="381">
        <f t="shared" si="6"/>
        <v>2935493641</v>
      </c>
    </row>
    <row r="311" spans="1:7" ht="16.5" x14ac:dyDescent="0.3">
      <c r="A311" s="379">
        <v>46119</v>
      </c>
      <c r="B311" s="382" t="s">
        <v>2403</v>
      </c>
      <c r="C311" s="40"/>
      <c r="D311" s="214" t="s">
        <v>863</v>
      </c>
      <c r="E311" s="215"/>
      <c r="F311" s="215">
        <v>107727</v>
      </c>
      <c r="G311" s="381">
        <f t="shared" si="6"/>
        <v>2935385914</v>
      </c>
    </row>
    <row r="312" spans="1:7" ht="16.5" x14ac:dyDescent="0.3">
      <c r="A312" s="379">
        <v>46119</v>
      </c>
      <c r="B312" s="382" t="s">
        <v>2403</v>
      </c>
      <c r="C312" s="40"/>
      <c r="D312" s="214" t="s">
        <v>862</v>
      </c>
      <c r="E312" s="215"/>
      <c r="F312" s="215">
        <v>66936</v>
      </c>
      <c r="G312" s="381">
        <f t="shared" si="6"/>
        <v>2935318978</v>
      </c>
    </row>
    <row r="313" spans="1:7" ht="16.5" x14ac:dyDescent="0.3">
      <c r="A313" s="379">
        <v>46119</v>
      </c>
      <c r="B313" s="382" t="s">
        <v>2403</v>
      </c>
      <c r="C313" s="40"/>
      <c r="D313" s="214" t="s">
        <v>857</v>
      </c>
      <c r="E313" s="215"/>
      <c r="F313" s="215">
        <v>410852</v>
      </c>
      <c r="G313" s="381">
        <f t="shared" si="6"/>
        <v>2934908126</v>
      </c>
    </row>
    <row r="314" spans="1:7" ht="16.5" x14ac:dyDescent="0.3">
      <c r="A314" s="379">
        <v>46119</v>
      </c>
      <c r="B314" s="382" t="s">
        <v>2403</v>
      </c>
      <c r="C314" s="40"/>
      <c r="D314" s="214" t="s">
        <v>858</v>
      </c>
      <c r="E314" s="215"/>
      <c r="F314" s="215">
        <v>679916</v>
      </c>
      <c r="G314" s="381">
        <f t="shared" si="6"/>
        <v>2934228210</v>
      </c>
    </row>
    <row r="315" spans="1:7" ht="16.5" x14ac:dyDescent="0.3">
      <c r="A315" s="379">
        <v>46119</v>
      </c>
      <c r="B315" s="382" t="s">
        <v>2439</v>
      </c>
      <c r="C315" s="40"/>
      <c r="D315" s="24" t="s">
        <v>750</v>
      </c>
      <c r="E315" s="215"/>
      <c r="F315" s="215">
        <v>500000000</v>
      </c>
      <c r="G315" s="381">
        <f t="shared" si="6"/>
        <v>2434228210</v>
      </c>
    </row>
    <row r="316" spans="1:7" ht="16.5" x14ac:dyDescent="0.3">
      <c r="A316" s="379">
        <v>46119</v>
      </c>
      <c r="B316" s="382" t="s">
        <v>2404</v>
      </c>
      <c r="C316" s="40"/>
      <c r="D316" s="114" t="s">
        <v>751</v>
      </c>
      <c r="E316" s="215"/>
      <c r="F316" s="215">
        <v>2900</v>
      </c>
      <c r="G316" s="381">
        <f t="shared" si="6"/>
        <v>2434225310</v>
      </c>
    </row>
    <row r="317" spans="1:7" ht="16.5" x14ac:dyDescent="0.3">
      <c r="A317" s="379">
        <v>46120</v>
      </c>
      <c r="B317" s="382" t="s">
        <v>2410</v>
      </c>
      <c r="C317" s="40"/>
      <c r="D317" s="118" t="s">
        <v>1909</v>
      </c>
      <c r="E317" s="318"/>
      <c r="F317" s="318">
        <v>6000000</v>
      </c>
      <c r="G317" s="381">
        <f t="shared" si="6"/>
        <v>2428225310</v>
      </c>
    </row>
    <row r="318" spans="1:7" ht="16.5" x14ac:dyDescent="0.3">
      <c r="A318" s="379">
        <v>46121</v>
      </c>
      <c r="B318" s="382" t="s">
        <v>1954</v>
      </c>
      <c r="C318" s="40"/>
      <c r="D318" s="319" t="s">
        <v>1955</v>
      </c>
      <c r="E318" s="215"/>
      <c r="F318" s="215">
        <v>9120100</v>
      </c>
      <c r="G318" s="381">
        <f t="shared" si="6"/>
        <v>2419105210</v>
      </c>
    </row>
    <row r="319" spans="1:7" ht="16.5" x14ac:dyDescent="0.3">
      <c r="A319" s="379">
        <v>46121</v>
      </c>
      <c r="B319" s="382" t="s">
        <v>2441</v>
      </c>
      <c r="C319" s="40"/>
      <c r="D319" s="214" t="s">
        <v>2070</v>
      </c>
      <c r="E319" s="215"/>
      <c r="F319" s="215">
        <v>2257785</v>
      </c>
      <c r="G319" s="381">
        <f t="shared" si="6"/>
        <v>2416847425</v>
      </c>
    </row>
    <row r="320" spans="1:7" ht="16.5" x14ac:dyDescent="0.3">
      <c r="A320" s="379">
        <v>46121</v>
      </c>
      <c r="B320" s="382" t="s">
        <v>2440</v>
      </c>
      <c r="C320" s="40"/>
      <c r="D320" s="214" t="s">
        <v>2071</v>
      </c>
      <c r="E320" s="215">
        <v>2254885</v>
      </c>
      <c r="F320" s="215"/>
      <c r="G320" s="381">
        <f t="shared" si="6"/>
        <v>2419102310</v>
      </c>
    </row>
    <row r="321" spans="1:7" ht="16.5" x14ac:dyDescent="0.3">
      <c r="A321" s="379">
        <v>46122</v>
      </c>
      <c r="B321" s="382" t="s">
        <v>2225</v>
      </c>
      <c r="C321" s="40"/>
      <c r="D321" s="214" t="s">
        <v>2226</v>
      </c>
      <c r="E321" s="215">
        <v>257722500</v>
      </c>
      <c r="F321" s="215"/>
      <c r="G321" s="381">
        <f t="shared" si="6"/>
        <v>2676824810</v>
      </c>
    </row>
    <row r="322" spans="1:7" ht="16.5" x14ac:dyDescent="0.3">
      <c r="A322" s="379">
        <v>46122</v>
      </c>
      <c r="B322" s="382" t="s">
        <v>1940</v>
      </c>
      <c r="C322" s="40"/>
      <c r="D322" s="214" t="s">
        <v>1941</v>
      </c>
      <c r="E322" s="215"/>
      <c r="F322" s="215">
        <v>929850</v>
      </c>
      <c r="G322" s="381">
        <f t="shared" si="6"/>
        <v>2675894960</v>
      </c>
    </row>
    <row r="323" spans="1:7" ht="16.5" x14ac:dyDescent="0.3">
      <c r="A323" s="379">
        <v>46122</v>
      </c>
      <c r="B323" s="382" t="s">
        <v>1942</v>
      </c>
      <c r="C323" s="40"/>
      <c r="D323" s="214" t="s">
        <v>1943</v>
      </c>
      <c r="E323" s="215"/>
      <c r="F323" s="215">
        <v>1518500</v>
      </c>
      <c r="G323" s="381">
        <f t="shared" si="6"/>
        <v>2674376460</v>
      </c>
    </row>
    <row r="324" spans="1:7" ht="16.5" x14ac:dyDescent="0.3">
      <c r="A324" s="379">
        <v>46122</v>
      </c>
      <c r="B324" s="382" t="s">
        <v>1952</v>
      </c>
      <c r="C324" s="40"/>
      <c r="D324" s="214" t="s">
        <v>1953</v>
      </c>
      <c r="E324" s="215"/>
      <c r="F324" s="215">
        <v>5880000</v>
      </c>
      <c r="G324" s="381">
        <f t="shared" si="6"/>
        <v>2668496460</v>
      </c>
    </row>
    <row r="325" spans="1:7" ht="16.5" x14ac:dyDescent="0.3">
      <c r="A325" s="379">
        <v>46122</v>
      </c>
      <c r="B325" s="382" t="s">
        <v>1950</v>
      </c>
      <c r="C325" s="40"/>
      <c r="D325" s="214" t="s">
        <v>1951</v>
      </c>
      <c r="E325" s="215"/>
      <c r="F325" s="215">
        <v>1693490</v>
      </c>
      <c r="G325" s="381">
        <f t="shared" si="6"/>
        <v>2666802970</v>
      </c>
    </row>
    <row r="326" spans="1:7" ht="16.5" x14ac:dyDescent="0.3">
      <c r="A326" s="379">
        <v>46122</v>
      </c>
      <c r="B326" s="382" t="s">
        <v>1948</v>
      </c>
      <c r="C326" s="40"/>
      <c r="D326" s="42" t="s">
        <v>1949</v>
      </c>
      <c r="E326" s="215"/>
      <c r="F326" s="215">
        <v>3960000</v>
      </c>
      <c r="G326" s="381">
        <f t="shared" si="6"/>
        <v>2662842970</v>
      </c>
    </row>
    <row r="327" spans="1:7" ht="16.5" x14ac:dyDescent="0.3">
      <c r="A327" s="379">
        <v>46122</v>
      </c>
      <c r="B327" s="382" t="s">
        <v>1946</v>
      </c>
      <c r="C327" s="40"/>
      <c r="D327" s="319" t="s">
        <v>1947</v>
      </c>
      <c r="E327" s="215"/>
      <c r="F327" s="215">
        <v>693637</v>
      </c>
      <c r="G327" s="381">
        <f t="shared" si="6"/>
        <v>2662149333</v>
      </c>
    </row>
    <row r="328" spans="1:7" ht="16.5" x14ac:dyDescent="0.3">
      <c r="A328" s="379">
        <v>46122</v>
      </c>
      <c r="B328" s="382" t="s">
        <v>2223</v>
      </c>
      <c r="C328" s="40"/>
      <c r="D328" s="319" t="s">
        <v>2224</v>
      </c>
      <c r="E328" s="215">
        <v>1500000</v>
      </c>
      <c r="F328" s="215"/>
      <c r="G328" s="381">
        <f t="shared" si="6"/>
        <v>2663649333</v>
      </c>
    </row>
    <row r="329" spans="1:7" ht="16.5" x14ac:dyDescent="0.3">
      <c r="A329" s="379">
        <v>46122</v>
      </c>
      <c r="B329" s="382" t="s">
        <v>2106</v>
      </c>
      <c r="C329" s="40"/>
      <c r="D329" s="319" t="s">
        <v>2107</v>
      </c>
      <c r="E329" s="215"/>
      <c r="F329" s="215">
        <v>2257385</v>
      </c>
      <c r="G329" s="381">
        <f t="shared" si="6"/>
        <v>2661391948</v>
      </c>
    </row>
    <row r="330" spans="1:7" ht="16.5" x14ac:dyDescent="0.3">
      <c r="A330" s="379">
        <v>46122</v>
      </c>
      <c r="B330" s="382"/>
      <c r="C330" s="40"/>
      <c r="D330" s="42" t="s">
        <v>1958</v>
      </c>
      <c r="E330" s="215"/>
      <c r="F330" s="215">
        <v>6261148</v>
      </c>
      <c r="G330" s="381">
        <f t="shared" si="6"/>
        <v>2655130800</v>
      </c>
    </row>
    <row r="331" spans="1:7" ht="16.5" x14ac:dyDescent="0.3">
      <c r="A331" s="379">
        <v>46125</v>
      </c>
      <c r="B331" s="382" t="s">
        <v>2053</v>
      </c>
      <c r="C331" s="40"/>
      <c r="D331" s="319" t="s">
        <v>2054</v>
      </c>
      <c r="E331" s="215"/>
      <c r="F331" s="215">
        <v>495500</v>
      </c>
      <c r="G331" s="381">
        <f t="shared" si="6"/>
        <v>2654635300</v>
      </c>
    </row>
    <row r="332" spans="1:7" ht="16.5" x14ac:dyDescent="0.3">
      <c r="A332" s="379">
        <v>46125</v>
      </c>
      <c r="B332" s="382" t="s">
        <v>2221</v>
      </c>
      <c r="C332" s="40"/>
      <c r="D332" s="319" t="s">
        <v>2222</v>
      </c>
      <c r="E332" s="215">
        <v>32400000</v>
      </c>
      <c r="F332" s="215"/>
      <c r="G332" s="381">
        <f t="shared" si="6"/>
        <v>2687035300</v>
      </c>
    </row>
    <row r="333" spans="1:7" ht="16.5" x14ac:dyDescent="0.3">
      <c r="A333" s="379">
        <v>46125</v>
      </c>
      <c r="B333" s="382" t="s">
        <v>2415</v>
      </c>
      <c r="C333" s="40"/>
      <c r="D333" s="118" t="s">
        <v>1</v>
      </c>
      <c r="E333" s="318"/>
      <c r="F333" s="318">
        <v>25000000</v>
      </c>
      <c r="G333" s="381">
        <f t="shared" si="6"/>
        <v>2662035300</v>
      </c>
    </row>
    <row r="334" spans="1:7" ht="16.5" x14ac:dyDescent="0.3">
      <c r="A334" s="379">
        <v>46126</v>
      </c>
      <c r="B334" s="382" t="s">
        <v>2051</v>
      </c>
      <c r="C334" s="40"/>
      <c r="D334" s="41" t="s">
        <v>2052</v>
      </c>
      <c r="E334" s="215"/>
      <c r="F334" s="215">
        <v>2610243</v>
      </c>
      <c r="G334" s="381">
        <f t="shared" si="6"/>
        <v>2659425057</v>
      </c>
    </row>
    <row r="335" spans="1:7" ht="16.5" x14ac:dyDescent="0.3">
      <c r="A335" s="379">
        <v>46126</v>
      </c>
      <c r="B335" s="382" t="s">
        <v>2430</v>
      </c>
      <c r="C335" s="40"/>
      <c r="D335" s="39" t="s">
        <v>2025</v>
      </c>
      <c r="E335" s="215">
        <v>240000</v>
      </c>
      <c r="F335" s="215"/>
      <c r="G335" s="381">
        <f t="shared" si="6"/>
        <v>2659665057</v>
      </c>
    </row>
    <row r="336" spans="1:7" ht="16.5" x14ac:dyDescent="0.3">
      <c r="A336" s="379">
        <v>46127</v>
      </c>
      <c r="B336" s="382"/>
      <c r="C336" s="40"/>
      <c r="D336" s="118" t="s">
        <v>2524</v>
      </c>
      <c r="E336" s="318"/>
      <c r="F336" s="318">
        <v>160000000</v>
      </c>
      <c r="G336" s="381">
        <f t="shared" si="6"/>
        <v>2499665057</v>
      </c>
    </row>
    <row r="337" spans="1:7" ht="16.5" x14ac:dyDescent="0.3">
      <c r="A337" s="379">
        <v>46127</v>
      </c>
      <c r="B337" s="382" t="s">
        <v>2419</v>
      </c>
      <c r="C337" s="40"/>
      <c r="D337" s="118" t="s">
        <v>2026</v>
      </c>
      <c r="E337" s="318"/>
      <c r="F337" s="318">
        <v>12500000</v>
      </c>
      <c r="G337" s="381">
        <f t="shared" si="6"/>
        <v>2487165057</v>
      </c>
    </row>
    <row r="338" spans="1:7" ht="16.5" x14ac:dyDescent="0.3">
      <c r="A338" s="379">
        <v>46129</v>
      </c>
      <c r="B338" s="382"/>
      <c r="C338" s="40"/>
      <c r="D338" s="319" t="s">
        <v>2431</v>
      </c>
      <c r="E338" s="215"/>
      <c r="F338" s="215">
        <v>28459459</v>
      </c>
      <c r="G338" s="381">
        <f t="shared" si="6"/>
        <v>2458705598</v>
      </c>
    </row>
    <row r="339" spans="1:7" ht="16.5" x14ac:dyDescent="0.3">
      <c r="A339" s="379">
        <v>46129</v>
      </c>
      <c r="B339" s="382" t="s">
        <v>2216</v>
      </c>
      <c r="C339" s="40"/>
      <c r="D339" s="319" t="s">
        <v>2217</v>
      </c>
      <c r="E339" s="215">
        <v>3000000</v>
      </c>
      <c r="F339" s="215"/>
      <c r="G339" s="381">
        <f t="shared" si="6"/>
        <v>2461705598</v>
      </c>
    </row>
    <row r="340" spans="1:7" ht="16.5" x14ac:dyDescent="0.3">
      <c r="A340" s="379">
        <v>46129</v>
      </c>
      <c r="B340" s="382" t="s">
        <v>2214</v>
      </c>
      <c r="C340" s="40"/>
      <c r="D340" s="42" t="s">
        <v>2215</v>
      </c>
      <c r="E340" s="215">
        <v>38700000</v>
      </c>
      <c r="F340" s="215"/>
      <c r="G340" s="381">
        <f t="shared" si="6"/>
        <v>2500405598</v>
      </c>
    </row>
    <row r="341" spans="1:7" ht="16.5" x14ac:dyDescent="0.3">
      <c r="A341" s="379">
        <v>46129</v>
      </c>
      <c r="B341" s="382" t="s">
        <v>2055</v>
      </c>
      <c r="C341" s="40"/>
      <c r="D341" s="319" t="s">
        <v>2056</v>
      </c>
      <c r="E341" s="215"/>
      <c r="F341" s="215">
        <v>11300000</v>
      </c>
      <c r="G341" s="381">
        <f t="shared" si="6"/>
        <v>2489105598</v>
      </c>
    </row>
    <row r="342" spans="1:7" ht="16.5" x14ac:dyDescent="0.3">
      <c r="A342" s="379">
        <v>46129</v>
      </c>
      <c r="B342" s="382" t="s">
        <v>2059</v>
      </c>
      <c r="C342" s="40"/>
      <c r="D342" s="42" t="s">
        <v>2060</v>
      </c>
      <c r="E342" s="215"/>
      <c r="F342" s="215">
        <v>8425030</v>
      </c>
      <c r="G342" s="381">
        <f t="shared" si="6"/>
        <v>2480680568</v>
      </c>
    </row>
    <row r="343" spans="1:7" ht="16.5" x14ac:dyDescent="0.3">
      <c r="A343" s="379">
        <v>46129</v>
      </c>
      <c r="B343" s="382" t="s">
        <v>2211</v>
      </c>
      <c r="C343" s="40"/>
      <c r="D343" s="319" t="s">
        <v>2212</v>
      </c>
      <c r="E343" s="215">
        <v>27352048</v>
      </c>
      <c r="F343" s="215"/>
      <c r="G343" s="381">
        <f t="shared" si="6"/>
        <v>2508032616</v>
      </c>
    </row>
    <row r="344" spans="1:7" ht="16.5" x14ac:dyDescent="0.3">
      <c r="A344" s="379">
        <v>46130</v>
      </c>
      <c r="B344" s="382" t="s">
        <v>176</v>
      </c>
      <c r="C344" s="40"/>
      <c r="D344" s="319"/>
      <c r="E344" s="215">
        <v>292560000</v>
      </c>
      <c r="F344" s="215"/>
      <c r="G344" s="381">
        <f t="shared" si="6"/>
        <v>2800592616</v>
      </c>
    </row>
    <row r="345" spans="1:7" ht="16.5" x14ac:dyDescent="0.3">
      <c r="A345" s="379">
        <v>46133</v>
      </c>
      <c r="B345" s="382" t="s">
        <v>2243</v>
      </c>
      <c r="C345" s="40"/>
      <c r="D345" s="319" t="s">
        <v>2244</v>
      </c>
      <c r="E345" s="215">
        <v>60120000</v>
      </c>
      <c r="F345" s="215"/>
      <c r="G345" s="381">
        <f t="shared" si="6"/>
        <v>2860712616</v>
      </c>
    </row>
    <row r="346" spans="1:7" ht="16.5" x14ac:dyDescent="0.3">
      <c r="A346" s="379">
        <v>46133</v>
      </c>
      <c r="B346" s="382" t="s">
        <v>2104</v>
      </c>
      <c r="C346" s="40"/>
      <c r="D346" s="319" t="s">
        <v>2105</v>
      </c>
      <c r="E346" s="215"/>
      <c r="F346" s="215">
        <v>4335338</v>
      </c>
      <c r="G346" s="381">
        <f t="shared" si="6"/>
        <v>2856377278</v>
      </c>
    </row>
    <row r="347" spans="1:7" ht="16.5" x14ac:dyDescent="0.3">
      <c r="A347" s="379">
        <v>46135</v>
      </c>
      <c r="B347" s="382" t="s">
        <v>2448</v>
      </c>
      <c r="C347" s="40"/>
      <c r="D347" s="118" t="s">
        <v>2073</v>
      </c>
      <c r="E347" s="318"/>
      <c r="F347" s="318">
        <v>7500000</v>
      </c>
      <c r="G347" s="381">
        <f t="shared" si="6"/>
        <v>2848877278</v>
      </c>
    </row>
    <row r="348" spans="1:7" ht="16.5" x14ac:dyDescent="0.3">
      <c r="A348" s="379">
        <v>46135</v>
      </c>
      <c r="B348" s="382" t="s">
        <v>2449</v>
      </c>
      <c r="C348" s="40"/>
      <c r="D348" s="319" t="s">
        <v>2074</v>
      </c>
      <c r="E348" s="215"/>
      <c r="F348" s="215">
        <v>4837750</v>
      </c>
      <c r="G348" s="381">
        <f t="shared" si="6"/>
        <v>2844039528</v>
      </c>
    </row>
    <row r="349" spans="1:7" ht="16.5" x14ac:dyDescent="0.3">
      <c r="A349" s="379">
        <v>46135</v>
      </c>
      <c r="B349" s="382" t="s">
        <v>2239</v>
      </c>
      <c r="C349" s="40"/>
      <c r="D349" s="319" t="s">
        <v>2240</v>
      </c>
      <c r="E349" s="215">
        <v>75600000</v>
      </c>
      <c r="F349" s="215"/>
      <c r="G349" s="381">
        <f t="shared" si="6"/>
        <v>2919639528</v>
      </c>
    </row>
    <row r="350" spans="1:7" ht="16.5" x14ac:dyDescent="0.3">
      <c r="A350" s="379">
        <v>46136</v>
      </c>
      <c r="B350" s="382" t="s">
        <v>2098</v>
      </c>
      <c r="C350" s="40"/>
      <c r="D350" s="319" t="s">
        <v>2099</v>
      </c>
      <c r="E350" s="215"/>
      <c r="F350" s="215">
        <v>63510000</v>
      </c>
      <c r="G350" s="381">
        <f t="shared" si="6"/>
        <v>2856129528</v>
      </c>
    </row>
    <row r="351" spans="1:7" ht="16.5" x14ac:dyDescent="0.3">
      <c r="A351" s="379">
        <v>46136</v>
      </c>
      <c r="B351" s="382" t="s">
        <v>2100</v>
      </c>
      <c r="C351" s="40"/>
      <c r="D351" s="319" t="s">
        <v>2101</v>
      </c>
      <c r="E351" s="215"/>
      <c r="F351" s="215">
        <v>16981464</v>
      </c>
      <c r="G351" s="381">
        <f t="shared" si="6"/>
        <v>2839148064</v>
      </c>
    </row>
    <row r="352" spans="1:7" ht="16.5" x14ac:dyDescent="0.3">
      <c r="A352" s="379">
        <v>46136</v>
      </c>
      <c r="B352" s="382" t="s">
        <v>2096</v>
      </c>
      <c r="C352" s="40"/>
      <c r="D352" s="319" t="s">
        <v>2097</v>
      </c>
      <c r="E352" s="215"/>
      <c r="F352" s="215">
        <v>31500000</v>
      </c>
      <c r="G352" s="381">
        <f t="shared" si="6"/>
        <v>2807648064</v>
      </c>
    </row>
    <row r="353" spans="1:8" ht="16.5" x14ac:dyDescent="0.3">
      <c r="A353" s="379">
        <v>46136</v>
      </c>
      <c r="B353" s="382" t="s">
        <v>2094</v>
      </c>
      <c r="C353" s="40"/>
      <c r="D353" s="319" t="s">
        <v>2095</v>
      </c>
      <c r="E353" s="215"/>
      <c r="F353" s="215">
        <v>94594594</v>
      </c>
      <c r="G353" s="381">
        <f t="shared" si="6"/>
        <v>2713053470</v>
      </c>
    </row>
    <row r="354" spans="1:8" ht="16.5" x14ac:dyDescent="0.3">
      <c r="A354" s="379">
        <v>46136</v>
      </c>
      <c r="B354" s="382" t="s">
        <v>2141</v>
      </c>
      <c r="C354" s="40"/>
      <c r="D354" s="319" t="s">
        <v>2142</v>
      </c>
      <c r="E354" s="215"/>
      <c r="F354" s="215">
        <v>46958250</v>
      </c>
      <c r="G354" s="381">
        <f t="shared" si="6"/>
        <v>2666095220</v>
      </c>
    </row>
    <row r="355" spans="1:8" ht="16.5" x14ac:dyDescent="0.3">
      <c r="A355" s="379">
        <v>46139</v>
      </c>
      <c r="B355" s="382"/>
      <c r="C355" s="40"/>
      <c r="D355" s="319" t="s">
        <v>2127</v>
      </c>
      <c r="E355" s="215">
        <v>500000</v>
      </c>
      <c r="F355" s="215"/>
      <c r="G355" s="381">
        <f t="shared" si="6"/>
        <v>2666595220</v>
      </c>
      <c r="H355" t="s">
        <v>2128</v>
      </c>
    </row>
    <row r="356" spans="1:8" ht="16.5" x14ac:dyDescent="0.3">
      <c r="A356" s="379">
        <v>46139</v>
      </c>
      <c r="B356" s="382" t="s">
        <v>2219</v>
      </c>
      <c r="C356" s="40"/>
      <c r="D356" s="319" t="s">
        <v>2238</v>
      </c>
      <c r="E356" s="215">
        <v>43800001</v>
      </c>
      <c r="F356" s="215"/>
      <c r="G356" s="381">
        <f t="shared" si="6"/>
        <v>2710395221</v>
      </c>
    </row>
    <row r="357" spans="1:8" ht="16.5" x14ac:dyDescent="0.3">
      <c r="A357" s="379">
        <v>46140</v>
      </c>
      <c r="B357" s="382"/>
      <c r="C357" s="40"/>
      <c r="D357" s="319" t="s">
        <v>2120</v>
      </c>
      <c r="E357" s="215">
        <v>1000000</v>
      </c>
      <c r="F357" s="215"/>
      <c r="G357" s="381">
        <f t="shared" si="6"/>
        <v>2711395221</v>
      </c>
    </row>
    <row r="358" spans="1:8" ht="16.5" x14ac:dyDescent="0.3">
      <c r="A358" s="379">
        <v>46140</v>
      </c>
      <c r="B358" s="382" t="s">
        <v>2139</v>
      </c>
      <c r="C358" s="40"/>
      <c r="D358" s="319" t="s">
        <v>2143</v>
      </c>
      <c r="E358" s="215"/>
      <c r="F358" s="215">
        <v>19225922</v>
      </c>
      <c r="G358" s="381">
        <f t="shared" si="6"/>
        <v>2692169299</v>
      </c>
    </row>
    <row r="359" spans="1:8" ht="16.5" x14ac:dyDescent="0.3">
      <c r="A359" s="379">
        <v>46141</v>
      </c>
      <c r="B359" s="382"/>
      <c r="C359" s="40"/>
      <c r="D359" s="319" t="s">
        <v>2131</v>
      </c>
      <c r="E359" s="215">
        <v>113500</v>
      </c>
      <c r="F359" s="215"/>
      <c r="G359" s="381">
        <f t="shared" si="6"/>
        <v>2692282799</v>
      </c>
    </row>
    <row r="360" spans="1:8" ht="16.5" x14ac:dyDescent="0.3">
      <c r="A360" s="379">
        <v>46141</v>
      </c>
      <c r="B360" s="382"/>
      <c r="C360" s="40"/>
      <c r="D360" s="319" t="s">
        <v>2129</v>
      </c>
      <c r="E360" s="215">
        <v>120000</v>
      </c>
      <c r="F360" s="215"/>
      <c r="G360" s="381">
        <f t="shared" si="6"/>
        <v>2692402799</v>
      </c>
    </row>
    <row r="361" spans="1:8" ht="16.5" x14ac:dyDescent="0.3">
      <c r="A361" s="379">
        <v>46142</v>
      </c>
      <c r="B361" s="382"/>
      <c r="C361" s="40"/>
      <c r="D361" s="118" t="s">
        <v>2132</v>
      </c>
      <c r="E361" s="215"/>
      <c r="F361" s="215">
        <v>402938814.38</v>
      </c>
      <c r="G361" s="381">
        <f t="shared" si="6"/>
        <v>2289463984.6199999</v>
      </c>
    </row>
    <row r="362" spans="1:8" ht="16.5" x14ac:dyDescent="0.3">
      <c r="A362" s="379">
        <v>46142</v>
      </c>
      <c r="B362" s="382" t="s">
        <v>2135</v>
      </c>
      <c r="C362" s="40"/>
      <c r="D362" s="319" t="s">
        <v>2136</v>
      </c>
      <c r="E362" s="215"/>
      <c r="F362" s="215">
        <v>9235180</v>
      </c>
      <c r="G362" s="381">
        <f t="shared" si="6"/>
        <v>2280228804.6199999</v>
      </c>
    </row>
    <row r="363" spans="1:8" ht="16.5" x14ac:dyDescent="0.3">
      <c r="A363" s="379">
        <v>46142</v>
      </c>
      <c r="B363" s="382" t="s">
        <v>2137</v>
      </c>
      <c r="C363" s="40"/>
      <c r="D363" s="319" t="s">
        <v>2138</v>
      </c>
      <c r="E363" s="215"/>
      <c r="F363" s="215">
        <v>26297298</v>
      </c>
      <c r="G363" s="381">
        <f t="shared" ref="G363:G370" si="7">G362+E363-F363</f>
        <v>2253931506.6199999</v>
      </c>
    </row>
    <row r="364" spans="1:8" ht="16.5" x14ac:dyDescent="0.3">
      <c r="A364" s="379">
        <v>46142</v>
      </c>
      <c r="B364" s="382" t="s">
        <v>2218</v>
      </c>
      <c r="C364" s="40"/>
      <c r="D364" s="319" t="s">
        <v>2237</v>
      </c>
      <c r="E364" s="215">
        <v>228350000</v>
      </c>
      <c r="F364" s="215"/>
      <c r="G364" s="381">
        <f t="shared" si="7"/>
        <v>2482281506.6199999</v>
      </c>
    </row>
    <row r="365" spans="1:8" ht="16.5" x14ac:dyDescent="0.3">
      <c r="A365" s="379">
        <v>46142</v>
      </c>
      <c r="B365" s="382" t="s">
        <v>2235</v>
      </c>
      <c r="C365" s="40"/>
      <c r="D365" s="319" t="s">
        <v>2236</v>
      </c>
      <c r="E365" s="215">
        <v>345750000</v>
      </c>
      <c r="F365" s="215"/>
      <c r="G365" s="381">
        <f t="shared" si="7"/>
        <v>2828031506.6199999</v>
      </c>
    </row>
    <row r="366" spans="1:8" ht="16.5" x14ac:dyDescent="0.3">
      <c r="A366" s="379">
        <v>46142</v>
      </c>
      <c r="B366" s="382"/>
      <c r="C366" s="40"/>
      <c r="D366" s="431" t="s">
        <v>2438</v>
      </c>
      <c r="E366" s="323">
        <v>17200000</v>
      </c>
      <c r="F366" s="215"/>
      <c r="G366" s="381">
        <f t="shared" si="7"/>
        <v>2845231506.6199999</v>
      </c>
    </row>
    <row r="367" spans="1:8" ht="16.5" x14ac:dyDescent="0.3">
      <c r="A367" s="379">
        <v>46142</v>
      </c>
      <c r="B367" s="382" t="s">
        <v>2494</v>
      </c>
      <c r="C367" s="40"/>
      <c r="D367" s="319" t="s">
        <v>2495</v>
      </c>
      <c r="E367" s="215"/>
      <c r="F367" s="215">
        <v>8871486</v>
      </c>
      <c r="G367" s="381">
        <f t="shared" si="7"/>
        <v>2836360020.6199999</v>
      </c>
    </row>
    <row r="368" spans="1:8" ht="16.5" x14ac:dyDescent="0.3">
      <c r="A368" s="379">
        <v>46142</v>
      </c>
      <c r="B368" s="382"/>
      <c r="C368" s="40"/>
      <c r="D368" s="20" t="s">
        <v>690</v>
      </c>
      <c r="E368" s="215"/>
      <c r="F368" s="215">
        <v>30000</v>
      </c>
      <c r="G368" s="381">
        <f t="shared" si="7"/>
        <v>2836330020.6199999</v>
      </c>
    </row>
    <row r="369" spans="1:7" ht="16.5" x14ac:dyDescent="0.3">
      <c r="A369" s="379">
        <v>46142</v>
      </c>
      <c r="B369" s="382"/>
      <c r="C369" s="40"/>
      <c r="D369" s="20" t="s">
        <v>691</v>
      </c>
      <c r="E369" s="215">
        <v>563615.68000000005</v>
      </c>
      <c r="F369" s="215"/>
      <c r="G369" s="381">
        <f t="shared" si="7"/>
        <v>2836893636.2999997</v>
      </c>
    </row>
    <row r="370" spans="1:7" ht="16.5" x14ac:dyDescent="0.3">
      <c r="A370" s="379">
        <v>46142</v>
      </c>
      <c r="B370" s="382"/>
      <c r="C370" s="40"/>
      <c r="D370" s="24" t="s">
        <v>692</v>
      </c>
      <c r="E370" s="215"/>
      <c r="F370" s="215">
        <v>112723.14</v>
      </c>
      <c r="G370" s="381">
        <f t="shared" si="7"/>
        <v>2836780913.1599998</v>
      </c>
    </row>
    <row r="371" spans="1:7" ht="17.25" thickBot="1" x14ac:dyDescent="0.35">
      <c r="A371" s="379"/>
      <c r="B371" s="382"/>
      <c r="C371" s="40"/>
      <c r="D371" s="319"/>
      <c r="E371" s="215"/>
      <c r="F371" s="215"/>
      <c r="G371" s="381"/>
    </row>
    <row r="372" spans="1:7" ht="18.75" thickBot="1" x14ac:dyDescent="0.4">
      <c r="A372" s="500" t="s">
        <v>3</v>
      </c>
      <c r="B372" s="501"/>
      <c r="C372" s="501"/>
      <c r="D372" s="502"/>
      <c r="E372" s="384">
        <f>SUM(E297:E370)</f>
        <v>4467608665.6800003</v>
      </c>
      <c r="F372" s="384">
        <f>SUM(F297:F370)</f>
        <v>1630827752.5200002</v>
      </c>
      <c r="G372" s="385">
        <f>E372-F372</f>
        <v>2836780913.1599998</v>
      </c>
    </row>
    <row r="373" spans="1:7" x14ac:dyDescent="0.25">
      <c r="A373" s="28"/>
      <c r="B373" s="28"/>
      <c r="C373" s="28"/>
      <c r="D373" s="28"/>
      <c r="E373" s="28"/>
      <c r="F373" s="28"/>
      <c r="G373" s="28"/>
    </row>
    <row r="374" spans="1:7" x14ac:dyDescent="0.25">
      <c r="A374" s="28"/>
      <c r="B374" s="28"/>
      <c r="C374" s="28"/>
      <c r="D374" s="28"/>
      <c r="E374" s="28"/>
      <c r="F374" s="28"/>
      <c r="G374" s="28"/>
    </row>
    <row r="375" spans="1:7" x14ac:dyDescent="0.25">
      <c r="A375" s="28"/>
      <c r="B375" s="28"/>
      <c r="C375" s="28"/>
      <c r="D375" s="28"/>
      <c r="E375" s="28"/>
      <c r="F375" s="28"/>
      <c r="G375" s="28"/>
    </row>
    <row r="376" spans="1:7" ht="15.75" thickBot="1" x14ac:dyDescent="0.3">
      <c r="A376" s="28"/>
      <c r="B376" s="28"/>
      <c r="C376" s="28"/>
      <c r="D376" s="28"/>
      <c r="E376" s="28"/>
      <c r="F376" s="28"/>
      <c r="G376" s="28"/>
    </row>
    <row r="377" spans="1:7" ht="18" x14ac:dyDescent="0.35">
      <c r="A377" s="374"/>
      <c r="B377" s="375"/>
      <c r="C377" s="376"/>
      <c r="D377" s="377" t="s">
        <v>2154</v>
      </c>
      <c r="E377" s="11">
        <f>G372</f>
        <v>2836780913.1599998</v>
      </c>
      <c r="F377" s="361"/>
      <c r="G377" s="378">
        <f>E377</f>
        <v>2836780913.1599998</v>
      </c>
    </row>
    <row r="378" spans="1:7" ht="16.5" x14ac:dyDescent="0.3">
      <c r="A378" s="379">
        <v>46147</v>
      </c>
      <c r="B378" s="380" t="s">
        <v>1759</v>
      </c>
      <c r="C378" s="40"/>
      <c r="D378" s="42"/>
      <c r="E378" s="215"/>
      <c r="F378" s="215">
        <v>982950</v>
      </c>
      <c r="G378" s="381">
        <f>G377+E378-F378</f>
        <v>2835797963.1599998</v>
      </c>
    </row>
    <row r="379" spans="1:7" ht="16.5" x14ac:dyDescent="0.3">
      <c r="A379" s="379">
        <v>46147</v>
      </c>
      <c r="B379" s="380"/>
      <c r="C379" s="40"/>
      <c r="D379" s="24" t="s">
        <v>157</v>
      </c>
      <c r="E379" s="215"/>
      <c r="F379" s="215">
        <v>800000000</v>
      </c>
      <c r="G379" s="381">
        <f t="shared" ref="G379:G435" si="8">G378+E379-F379</f>
        <v>2035797963.1599998</v>
      </c>
    </row>
    <row r="380" spans="1:7" ht="16.5" x14ac:dyDescent="0.3">
      <c r="A380" s="379">
        <v>46147</v>
      </c>
      <c r="B380" s="380"/>
      <c r="C380" s="40"/>
      <c r="D380" s="114" t="s">
        <v>158</v>
      </c>
      <c r="E380" s="215"/>
      <c r="F380" s="215">
        <v>2900</v>
      </c>
      <c r="G380" s="381">
        <f t="shared" si="8"/>
        <v>2035795063.1599998</v>
      </c>
    </row>
    <row r="381" spans="1:7" ht="16.5" x14ac:dyDescent="0.3">
      <c r="A381" s="379">
        <v>46147</v>
      </c>
      <c r="B381" s="380" t="s">
        <v>176</v>
      </c>
      <c r="C381" s="40"/>
      <c r="D381" s="42"/>
      <c r="E381" s="215">
        <v>6769500</v>
      </c>
      <c r="F381" s="215"/>
      <c r="G381" s="381">
        <f t="shared" si="8"/>
        <v>2042564563.1599998</v>
      </c>
    </row>
    <row r="382" spans="1:7" ht="16.5" x14ac:dyDescent="0.3">
      <c r="A382" s="379">
        <v>46148</v>
      </c>
      <c r="B382" s="380" t="s">
        <v>2233</v>
      </c>
      <c r="C382" s="40"/>
      <c r="D382" s="42" t="s">
        <v>2234</v>
      </c>
      <c r="E382" s="215">
        <v>206500000</v>
      </c>
      <c r="F382" s="215"/>
      <c r="G382" s="381">
        <f t="shared" si="8"/>
        <v>2249064563.1599998</v>
      </c>
    </row>
    <row r="383" spans="1:7" ht="16.5" x14ac:dyDescent="0.3">
      <c r="A383" s="379">
        <v>46148</v>
      </c>
      <c r="B383" s="380" t="s">
        <v>2231</v>
      </c>
      <c r="C383" s="40"/>
      <c r="D383" s="42" t="s">
        <v>2232</v>
      </c>
      <c r="E383" s="215">
        <v>32000000</v>
      </c>
      <c r="F383" s="215"/>
      <c r="G383" s="381">
        <f t="shared" si="8"/>
        <v>2281064563.1599998</v>
      </c>
    </row>
    <row r="384" spans="1:7" ht="16.5" x14ac:dyDescent="0.3">
      <c r="A384" s="379">
        <v>46148</v>
      </c>
      <c r="B384" s="382" t="s">
        <v>2496</v>
      </c>
      <c r="C384" s="40"/>
      <c r="D384" s="40" t="s">
        <v>2497</v>
      </c>
      <c r="E384" s="215"/>
      <c r="F384" s="215">
        <v>2011730</v>
      </c>
      <c r="G384" s="381">
        <f t="shared" si="8"/>
        <v>2279052833.1599998</v>
      </c>
    </row>
    <row r="385" spans="1:7" ht="16.5" x14ac:dyDescent="0.3">
      <c r="A385" s="379">
        <v>46148</v>
      </c>
      <c r="B385" s="382" t="s">
        <v>2227</v>
      </c>
      <c r="C385" s="40"/>
      <c r="D385" s="319" t="s">
        <v>2228</v>
      </c>
      <c r="E385" s="215">
        <v>16400000</v>
      </c>
      <c r="F385" s="215"/>
      <c r="G385" s="381">
        <f t="shared" si="8"/>
        <v>2295452833.1599998</v>
      </c>
    </row>
    <row r="386" spans="1:7" ht="16.5" x14ac:dyDescent="0.3">
      <c r="A386" s="379">
        <v>46149</v>
      </c>
      <c r="B386" s="382"/>
      <c r="C386" s="40"/>
      <c r="D386" s="221" t="s">
        <v>2186</v>
      </c>
      <c r="E386" s="215"/>
      <c r="F386" s="215">
        <v>72660053</v>
      </c>
      <c r="G386" s="381">
        <f t="shared" si="8"/>
        <v>2222792780.1599998</v>
      </c>
    </row>
    <row r="387" spans="1:7" ht="16.5" x14ac:dyDescent="0.3">
      <c r="A387" s="379">
        <v>46150</v>
      </c>
      <c r="B387" s="382" t="s">
        <v>2488</v>
      </c>
      <c r="C387" s="40"/>
      <c r="D387" s="319" t="s">
        <v>2489</v>
      </c>
      <c r="E387" s="215"/>
      <c r="F387" s="215">
        <v>5880000</v>
      </c>
      <c r="G387" s="381">
        <f t="shared" si="8"/>
        <v>2216912780.1599998</v>
      </c>
    </row>
    <row r="388" spans="1:7" ht="16.5" x14ac:dyDescent="0.3">
      <c r="A388" s="379">
        <v>46150</v>
      </c>
      <c r="B388" s="382" t="s">
        <v>2486</v>
      </c>
      <c r="C388" s="40"/>
      <c r="D388" s="319" t="s">
        <v>2487</v>
      </c>
      <c r="E388" s="215"/>
      <c r="F388" s="215">
        <v>6090568</v>
      </c>
      <c r="G388" s="381">
        <f t="shared" si="8"/>
        <v>2210822212.1599998</v>
      </c>
    </row>
    <row r="389" spans="1:7" ht="16.5" x14ac:dyDescent="0.3">
      <c r="A389" s="379">
        <v>46150</v>
      </c>
      <c r="B389" s="382"/>
      <c r="C389" s="40"/>
      <c r="D389" s="319" t="s">
        <v>2202</v>
      </c>
      <c r="E389" s="215"/>
      <c r="F389" s="215">
        <v>43479730</v>
      </c>
      <c r="G389" s="381">
        <f t="shared" si="8"/>
        <v>2167342482.1599998</v>
      </c>
    </row>
    <row r="390" spans="1:7" ht="16.5" x14ac:dyDescent="0.3">
      <c r="A390" s="379">
        <v>46150</v>
      </c>
      <c r="B390" s="382" t="s">
        <v>2484</v>
      </c>
      <c r="C390" s="40"/>
      <c r="D390" s="319" t="s">
        <v>2485</v>
      </c>
      <c r="E390" s="215"/>
      <c r="F390" s="215">
        <v>189189</v>
      </c>
      <c r="G390" s="381">
        <f t="shared" si="8"/>
        <v>2167153293.1599998</v>
      </c>
    </row>
    <row r="391" spans="1:7" ht="16.5" x14ac:dyDescent="0.3">
      <c r="A391" s="379">
        <v>46150</v>
      </c>
      <c r="B391" s="382" t="s">
        <v>2482</v>
      </c>
      <c r="C391" s="40"/>
      <c r="D391" s="319" t="s">
        <v>2483</v>
      </c>
      <c r="E391" s="215"/>
      <c r="F391" s="215">
        <v>500000</v>
      </c>
      <c r="G391" s="381">
        <f t="shared" si="8"/>
        <v>2166653293.1599998</v>
      </c>
    </row>
    <row r="392" spans="1:7" ht="16.5" x14ac:dyDescent="0.3">
      <c r="A392" s="379">
        <v>46150</v>
      </c>
      <c r="B392" s="382" t="s">
        <v>2480</v>
      </c>
      <c r="C392" s="40"/>
      <c r="D392" s="319" t="s">
        <v>2481</v>
      </c>
      <c r="E392" s="215"/>
      <c r="F392" s="215">
        <v>15484500</v>
      </c>
      <c r="G392" s="381">
        <f t="shared" si="8"/>
        <v>2151168793.1599998</v>
      </c>
    </row>
    <row r="393" spans="1:7" ht="16.5" x14ac:dyDescent="0.3">
      <c r="A393" s="379">
        <v>46150</v>
      </c>
      <c r="B393" s="382" t="s">
        <v>2490</v>
      </c>
      <c r="C393" s="40"/>
      <c r="D393" s="319" t="s">
        <v>2491</v>
      </c>
      <c r="E393" s="215"/>
      <c r="F393" s="215">
        <v>929850</v>
      </c>
      <c r="G393" s="381">
        <f t="shared" si="8"/>
        <v>2150238943.1599998</v>
      </c>
    </row>
    <row r="394" spans="1:7" ht="16.5" x14ac:dyDescent="0.3">
      <c r="A394" s="379">
        <v>46150</v>
      </c>
      <c r="B394" s="382"/>
      <c r="C394" s="40"/>
      <c r="D394" s="214" t="s">
        <v>862</v>
      </c>
      <c r="E394" s="215"/>
      <c r="F394" s="215">
        <v>72486</v>
      </c>
      <c r="G394" s="381">
        <f t="shared" si="8"/>
        <v>2150166457.1599998</v>
      </c>
    </row>
    <row r="395" spans="1:7" ht="16.5" x14ac:dyDescent="0.3">
      <c r="A395" s="379">
        <v>46150</v>
      </c>
      <c r="B395" s="382"/>
      <c r="C395" s="40"/>
      <c r="D395" s="214" t="s">
        <v>862</v>
      </c>
      <c r="E395" s="215"/>
      <c r="F395" s="215">
        <v>124353</v>
      </c>
      <c r="G395" s="381">
        <f t="shared" si="8"/>
        <v>2150042104.1599998</v>
      </c>
    </row>
    <row r="396" spans="1:7" ht="16.5" x14ac:dyDescent="0.3">
      <c r="A396" s="379">
        <v>46150</v>
      </c>
      <c r="B396" s="382"/>
      <c r="C396" s="40"/>
      <c r="D396" s="214" t="s">
        <v>862</v>
      </c>
      <c r="E396" s="215"/>
      <c r="F396" s="215">
        <v>66936</v>
      </c>
      <c r="G396" s="381">
        <f t="shared" si="8"/>
        <v>2149975168.1599998</v>
      </c>
    </row>
    <row r="397" spans="1:7" ht="16.5" x14ac:dyDescent="0.3">
      <c r="A397" s="379">
        <v>46150</v>
      </c>
      <c r="B397" s="382"/>
      <c r="C397" s="40"/>
      <c r="D397" s="214" t="s">
        <v>859</v>
      </c>
      <c r="E397" s="215"/>
      <c r="F397" s="215">
        <v>72486</v>
      </c>
      <c r="G397" s="381">
        <f t="shared" si="8"/>
        <v>2149902682.1599998</v>
      </c>
    </row>
    <row r="398" spans="1:7" ht="16.5" x14ac:dyDescent="0.3">
      <c r="A398" s="379">
        <v>46150</v>
      </c>
      <c r="B398" s="382"/>
      <c r="C398" s="40"/>
      <c r="D398" s="214" t="s">
        <v>860</v>
      </c>
      <c r="E398" s="215"/>
      <c r="F398" s="215">
        <v>72486</v>
      </c>
      <c r="G398" s="381">
        <f t="shared" si="8"/>
        <v>2149830196.1599998</v>
      </c>
    </row>
    <row r="399" spans="1:7" ht="16.5" x14ac:dyDescent="0.3">
      <c r="A399" s="379">
        <v>46150</v>
      </c>
      <c r="B399" s="382"/>
      <c r="C399" s="40"/>
      <c r="D399" s="214" t="s">
        <v>861</v>
      </c>
      <c r="E399" s="215"/>
      <c r="F399" s="215">
        <v>72486</v>
      </c>
      <c r="G399" s="381">
        <f t="shared" si="8"/>
        <v>2149757710.1599998</v>
      </c>
    </row>
    <row r="400" spans="1:7" ht="16.5" x14ac:dyDescent="0.3">
      <c r="A400" s="379">
        <v>46150</v>
      </c>
      <c r="B400" s="382"/>
      <c r="C400" s="40"/>
      <c r="D400" s="214" t="s">
        <v>857</v>
      </c>
      <c r="E400" s="215"/>
      <c r="F400" s="215">
        <v>161508</v>
      </c>
      <c r="G400" s="381">
        <f t="shared" si="8"/>
        <v>2149596202.1599998</v>
      </c>
    </row>
    <row r="401" spans="1:8" ht="16.5" x14ac:dyDescent="0.3">
      <c r="A401" s="379">
        <v>46150</v>
      </c>
      <c r="B401" s="382"/>
      <c r="C401" s="40"/>
      <c r="D401" s="214" t="s">
        <v>857</v>
      </c>
      <c r="E401" s="215"/>
      <c r="F401" s="215">
        <v>712601</v>
      </c>
      <c r="G401" s="381">
        <f t="shared" si="8"/>
        <v>2148883601.1599998</v>
      </c>
    </row>
    <row r="402" spans="1:8" ht="16.5" x14ac:dyDescent="0.3">
      <c r="A402" s="379">
        <v>46150</v>
      </c>
      <c r="B402" s="382" t="s">
        <v>2492</v>
      </c>
      <c r="C402" s="40"/>
      <c r="D402" s="319" t="s">
        <v>2493</v>
      </c>
      <c r="E402" s="215"/>
      <c r="F402" s="215">
        <v>46462900</v>
      </c>
      <c r="G402" s="381">
        <f t="shared" si="8"/>
        <v>2102420701.1599998</v>
      </c>
    </row>
    <row r="403" spans="1:8" ht="16.5" x14ac:dyDescent="0.3">
      <c r="A403" s="379">
        <v>46150</v>
      </c>
      <c r="B403" s="382" t="s">
        <v>176</v>
      </c>
      <c r="C403" s="40"/>
      <c r="D403" s="319"/>
      <c r="E403" s="215">
        <v>1607000</v>
      </c>
      <c r="F403" s="215"/>
      <c r="G403" s="381">
        <f t="shared" si="8"/>
        <v>2104027701.1599998</v>
      </c>
    </row>
    <row r="404" spans="1:8" ht="16.5" x14ac:dyDescent="0.3">
      <c r="A404" s="379">
        <v>46150</v>
      </c>
      <c r="B404" s="382" t="s">
        <v>2551</v>
      </c>
      <c r="C404" s="40"/>
      <c r="D404" s="319" t="s">
        <v>2552</v>
      </c>
      <c r="E404" s="215"/>
      <c r="F404" s="215">
        <v>2006419</v>
      </c>
      <c r="G404" s="381">
        <f t="shared" si="8"/>
        <v>2102021282.1599998</v>
      </c>
    </row>
    <row r="405" spans="1:8" ht="16.5" x14ac:dyDescent="0.3">
      <c r="A405" s="379">
        <v>46153</v>
      </c>
      <c r="B405" s="382" t="s">
        <v>2555</v>
      </c>
      <c r="C405" s="40"/>
      <c r="D405" s="42" t="s">
        <v>2556</v>
      </c>
      <c r="E405" s="215"/>
      <c r="F405" s="215">
        <v>653235</v>
      </c>
      <c r="G405" s="381">
        <f t="shared" si="8"/>
        <v>2101368047.1599998</v>
      </c>
    </row>
    <row r="406" spans="1:8" ht="16.5" x14ac:dyDescent="0.3">
      <c r="A406" s="379">
        <v>46153</v>
      </c>
      <c r="B406" s="382"/>
      <c r="C406" s="40"/>
      <c r="D406" s="214" t="s">
        <v>2436</v>
      </c>
      <c r="E406" s="215"/>
      <c r="F406" s="215">
        <v>25594005</v>
      </c>
      <c r="G406" s="381">
        <f t="shared" si="8"/>
        <v>2075774042.1599998</v>
      </c>
    </row>
    <row r="407" spans="1:8" ht="16.5" x14ac:dyDescent="0.3">
      <c r="A407" s="379">
        <v>46154</v>
      </c>
      <c r="B407" s="382"/>
      <c r="C407" s="40"/>
      <c r="D407" s="214" t="s">
        <v>2437</v>
      </c>
      <c r="E407" s="215"/>
      <c r="F407" s="215">
        <v>3720000</v>
      </c>
      <c r="G407" s="381">
        <f t="shared" si="8"/>
        <v>2072054042.1599998</v>
      </c>
    </row>
    <row r="408" spans="1:8" ht="16.5" x14ac:dyDescent="0.3">
      <c r="A408" s="379">
        <v>46154</v>
      </c>
      <c r="B408" s="382" t="s">
        <v>2553</v>
      </c>
      <c r="C408" s="40"/>
      <c r="D408" s="214" t="s">
        <v>2554</v>
      </c>
      <c r="E408" s="215"/>
      <c r="F408" s="215">
        <v>15933014</v>
      </c>
      <c r="G408" s="381">
        <f t="shared" si="8"/>
        <v>2056121028.1599998</v>
      </c>
    </row>
    <row r="409" spans="1:8" ht="16.5" x14ac:dyDescent="0.3">
      <c r="A409" s="379">
        <v>46155</v>
      </c>
      <c r="B409" s="382"/>
      <c r="C409" s="40"/>
      <c r="D409" s="214" t="s">
        <v>2506</v>
      </c>
      <c r="E409" s="215"/>
      <c r="F409" s="215">
        <v>10047193</v>
      </c>
      <c r="G409" s="381">
        <f t="shared" si="8"/>
        <v>2046073835.1599998</v>
      </c>
      <c r="H409" t="s">
        <v>881</v>
      </c>
    </row>
    <row r="410" spans="1:8" ht="16.5" x14ac:dyDescent="0.3">
      <c r="A410" s="379">
        <v>46155</v>
      </c>
      <c r="B410" s="382" t="s">
        <v>176</v>
      </c>
      <c r="C410" s="40"/>
      <c r="D410" s="214"/>
      <c r="E410" s="215">
        <v>102100000</v>
      </c>
      <c r="F410" s="215"/>
      <c r="G410" s="381">
        <f t="shared" si="8"/>
        <v>2148173835.1599998</v>
      </c>
    </row>
    <row r="411" spans="1:8" ht="16.5" x14ac:dyDescent="0.3">
      <c r="A411" s="379">
        <v>46155</v>
      </c>
      <c r="B411" s="382" t="s">
        <v>2557</v>
      </c>
      <c r="C411" s="40"/>
      <c r="D411" s="214" t="s">
        <v>2558</v>
      </c>
      <c r="E411" s="215"/>
      <c r="F411" s="215">
        <v>7935795</v>
      </c>
      <c r="G411" s="381">
        <f t="shared" si="8"/>
        <v>2140238040.1599998</v>
      </c>
    </row>
    <row r="412" spans="1:8" ht="16.5" x14ac:dyDescent="0.3">
      <c r="A412" s="379">
        <v>46155</v>
      </c>
      <c r="B412" s="382"/>
      <c r="C412" s="40"/>
      <c r="D412" s="473" t="s">
        <v>2510</v>
      </c>
      <c r="E412" s="17"/>
      <c r="F412" s="18">
        <v>2000000</v>
      </c>
      <c r="G412" s="381">
        <f t="shared" si="8"/>
        <v>2138238040.1599998</v>
      </c>
    </row>
    <row r="413" spans="1:8" ht="33" x14ac:dyDescent="0.3">
      <c r="A413" s="379">
        <v>46157</v>
      </c>
      <c r="B413" s="382"/>
      <c r="C413" s="40"/>
      <c r="D413" s="108" t="s">
        <v>2563</v>
      </c>
      <c r="E413" s="215"/>
      <c r="F413" s="215">
        <v>12872614</v>
      </c>
      <c r="G413" s="381">
        <f t="shared" si="8"/>
        <v>2125365426.1599998</v>
      </c>
    </row>
    <row r="414" spans="1:8" ht="16.5" x14ac:dyDescent="0.3">
      <c r="A414" s="379">
        <v>46157</v>
      </c>
      <c r="B414" s="382" t="s">
        <v>2547</v>
      </c>
      <c r="C414" s="40"/>
      <c r="D414" s="469" t="s">
        <v>2548</v>
      </c>
      <c r="E414" s="215"/>
      <c r="F414" s="215">
        <v>39540000</v>
      </c>
      <c r="G414" s="381">
        <f t="shared" si="8"/>
        <v>2085825426.1599998</v>
      </c>
    </row>
    <row r="415" spans="1:8" ht="16.5" x14ac:dyDescent="0.3">
      <c r="A415" s="379">
        <v>46157</v>
      </c>
      <c r="B415" s="382" t="s">
        <v>2545</v>
      </c>
      <c r="C415" s="40"/>
      <c r="D415" s="319" t="s">
        <v>2546</v>
      </c>
      <c r="E415" s="215"/>
      <c r="F415" s="215">
        <v>170940000</v>
      </c>
      <c r="G415" s="381">
        <f t="shared" si="8"/>
        <v>1914885426.1599998</v>
      </c>
    </row>
    <row r="416" spans="1:8" ht="16.5" x14ac:dyDescent="0.3">
      <c r="A416" s="379">
        <v>46157</v>
      </c>
      <c r="B416" s="382" t="s">
        <v>2543</v>
      </c>
      <c r="C416" s="40"/>
      <c r="D416" s="319" t="s">
        <v>2544</v>
      </c>
      <c r="E416" s="215"/>
      <c r="F416" s="215">
        <v>693637</v>
      </c>
      <c r="G416" s="381">
        <f t="shared" si="8"/>
        <v>1914191789.1599998</v>
      </c>
    </row>
    <row r="417" spans="1:7" ht="16.5" x14ac:dyDescent="0.3">
      <c r="A417" s="379">
        <v>46157</v>
      </c>
      <c r="B417" s="382" t="s">
        <v>2539</v>
      </c>
      <c r="C417" s="40"/>
      <c r="D417" s="319" t="s">
        <v>2540</v>
      </c>
      <c r="E417" s="215"/>
      <c r="F417" s="215">
        <v>1227477</v>
      </c>
      <c r="G417" s="381">
        <f t="shared" si="8"/>
        <v>1912964312.1599998</v>
      </c>
    </row>
    <row r="418" spans="1:7" ht="16.5" x14ac:dyDescent="0.3">
      <c r="A418" s="379">
        <v>46157</v>
      </c>
      <c r="B418" s="382" t="s">
        <v>2549</v>
      </c>
      <c r="C418" s="40"/>
      <c r="D418" s="20" t="s">
        <v>2550</v>
      </c>
      <c r="E418" s="215"/>
      <c r="F418" s="215">
        <v>12975993</v>
      </c>
      <c r="G418" s="381">
        <f t="shared" si="8"/>
        <v>1899988319.1599998</v>
      </c>
    </row>
    <row r="419" spans="1:7" ht="16.5" x14ac:dyDescent="0.3">
      <c r="A419" s="379">
        <v>46157</v>
      </c>
      <c r="B419" s="382"/>
      <c r="C419" s="40"/>
      <c r="D419" s="103" t="s">
        <v>2511</v>
      </c>
      <c r="E419" s="318"/>
      <c r="F419" s="318">
        <v>10000000</v>
      </c>
      <c r="G419" s="381">
        <f t="shared" si="8"/>
        <v>1889988319.1599998</v>
      </c>
    </row>
    <row r="420" spans="1:7" ht="16.5" x14ac:dyDescent="0.3">
      <c r="A420" s="379">
        <v>46160</v>
      </c>
      <c r="B420" s="382" t="s">
        <v>176</v>
      </c>
      <c r="C420" s="40"/>
      <c r="D420" s="319"/>
      <c r="E420" s="215">
        <v>136160000</v>
      </c>
      <c r="F420" s="215"/>
      <c r="G420" s="381">
        <f t="shared" si="8"/>
        <v>2026148319.1599998</v>
      </c>
    </row>
    <row r="421" spans="1:7" ht="16.5" x14ac:dyDescent="0.3">
      <c r="A421" s="379">
        <v>46160</v>
      </c>
      <c r="B421" s="382" t="s">
        <v>176</v>
      </c>
      <c r="C421" s="40"/>
      <c r="D421" s="42"/>
      <c r="E421" s="215">
        <v>49500000</v>
      </c>
      <c r="F421" s="215"/>
      <c r="G421" s="381">
        <f t="shared" si="8"/>
        <v>2075648319.1599998</v>
      </c>
    </row>
    <row r="422" spans="1:7" ht="16.5" x14ac:dyDescent="0.3">
      <c r="A422" s="379">
        <v>46161</v>
      </c>
      <c r="B422" s="382"/>
      <c r="C422" s="40"/>
      <c r="D422" s="24" t="s">
        <v>157</v>
      </c>
      <c r="E422" s="215"/>
      <c r="F422" s="215">
        <v>1000000000</v>
      </c>
      <c r="G422" s="381">
        <f t="shared" si="8"/>
        <v>1075648319.1599998</v>
      </c>
    </row>
    <row r="423" spans="1:7" ht="16.5" x14ac:dyDescent="0.3">
      <c r="A423" s="379">
        <v>46161</v>
      </c>
      <c r="B423" s="382"/>
      <c r="C423" s="40"/>
      <c r="D423" s="114" t="s">
        <v>158</v>
      </c>
      <c r="E423" s="215"/>
      <c r="F423" s="215">
        <v>2900</v>
      </c>
      <c r="G423" s="381">
        <f t="shared" si="8"/>
        <v>1075645419.1599998</v>
      </c>
    </row>
    <row r="424" spans="1:7" ht="16.5" x14ac:dyDescent="0.3">
      <c r="A424" s="379">
        <v>46161</v>
      </c>
      <c r="B424" s="382"/>
      <c r="C424" s="40"/>
      <c r="D424" s="118" t="s">
        <v>2533</v>
      </c>
      <c r="E424" s="318"/>
      <c r="F424" s="318">
        <v>1000000</v>
      </c>
      <c r="G424" s="381">
        <f t="shared" si="8"/>
        <v>1074645419.1599998</v>
      </c>
    </row>
    <row r="425" spans="1:7" ht="16.5" x14ac:dyDescent="0.3">
      <c r="A425" s="379">
        <v>46161</v>
      </c>
      <c r="B425" s="382"/>
      <c r="C425" s="40"/>
      <c r="D425" s="319" t="s">
        <v>1577</v>
      </c>
      <c r="E425" s="215">
        <v>1371000</v>
      </c>
      <c r="F425" s="215"/>
      <c r="G425" s="381">
        <f t="shared" si="8"/>
        <v>1076016419.1599998</v>
      </c>
    </row>
    <row r="426" spans="1:7" ht="16.5" x14ac:dyDescent="0.3">
      <c r="A426" s="379">
        <v>46162</v>
      </c>
      <c r="B426" s="382" t="s">
        <v>1759</v>
      </c>
      <c r="C426" s="40"/>
      <c r="D426" s="319"/>
      <c r="E426" s="215"/>
      <c r="F426" s="215">
        <v>7757189</v>
      </c>
      <c r="G426" s="381">
        <f t="shared" si="8"/>
        <v>1068259230.1599998</v>
      </c>
    </row>
    <row r="427" spans="1:7" ht="16.5" x14ac:dyDescent="0.3">
      <c r="A427" s="379">
        <v>46164</v>
      </c>
      <c r="B427" s="382" t="s">
        <v>1759</v>
      </c>
      <c r="C427" s="40"/>
      <c r="D427" s="319"/>
      <c r="E427" s="215"/>
      <c r="F427" s="215">
        <v>20700135</v>
      </c>
      <c r="G427" s="381">
        <f t="shared" si="8"/>
        <v>1047559095.1599998</v>
      </c>
    </row>
    <row r="428" spans="1:7" ht="16.5" x14ac:dyDescent="0.3">
      <c r="A428" s="379">
        <v>46164</v>
      </c>
      <c r="B428" s="382" t="s">
        <v>1759</v>
      </c>
      <c r="C428" s="40"/>
      <c r="D428" s="319"/>
      <c r="E428" s="215"/>
      <c r="F428" s="215">
        <v>3960000</v>
      </c>
      <c r="G428" s="381">
        <f t="shared" si="8"/>
        <v>1043599095.1599998</v>
      </c>
    </row>
    <row r="429" spans="1:7" ht="16.5" x14ac:dyDescent="0.3">
      <c r="A429" s="379">
        <v>46164</v>
      </c>
      <c r="B429" s="382" t="s">
        <v>1759</v>
      </c>
      <c r="C429" s="40"/>
      <c r="D429" s="319"/>
      <c r="E429" s="215"/>
      <c r="F429" s="215">
        <v>1493243</v>
      </c>
      <c r="G429" s="381">
        <f t="shared" si="8"/>
        <v>1042105852.1599998</v>
      </c>
    </row>
    <row r="430" spans="1:7" ht="16.5" x14ac:dyDescent="0.3">
      <c r="A430" s="379">
        <v>46164</v>
      </c>
      <c r="B430" s="382" t="s">
        <v>1759</v>
      </c>
      <c r="C430" s="40"/>
      <c r="D430" s="319"/>
      <c r="E430" s="215"/>
      <c r="F430" s="215">
        <v>4905405</v>
      </c>
      <c r="G430" s="381">
        <f t="shared" si="8"/>
        <v>1037200447.1599998</v>
      </c>
    </row>
    <row r="431" spans="1:7" ht="16.5" x14ac:dyDescent="0.3">
      <c r="A431" s="379">
        <v>46164</v>
      </c>
      <c r="B431" s="382" t="s">
        <v>176</v>
      </c>
      <c r="C431" s="40"/>
      <c r="D431" s="319"/>
      <c r="E431" s="215">
        <v>7600000</v>
      </c>
      <c r="F431" s="215"/>
      <c r="G431" s="381">
        <f t="shared" si="8"/>
        <v>1044800447.1599998</v>
      </c>
    </row>
    <row r="432" spans="1:7" ht="16.5" x14ac:dyDescent="0.3">
      <c r="A432" s="379">
        <v>46164</v>
      </c>
      <c r="B432" s="382" t="s">
        <v>176</v>
      </c>
      <c r="C432" s="40"/>
      <c r="D432" s="319"/>
      <c r="E432" s="215">
        <v>1500000</v>
      </c>
      <c r="F432" s="215"/>
      <c r="G432" s="381">
        <f t="shared" si="8"/>
        <v>1046300447.1599998</v>
      </c>
    </row>
    <row r="433" spans="1:7" ht="16.5" x14ac:dyDescent="0.3">
      <c r="A433" s="379"/>
      <c r="B433" s="382"/>
      <c r="C433" s="40"/>
      <c r="D433" s="319"/>
      <c r="E433" s="215"/>
      <c r="F433" s="215"/>
      <c r="G433" s="381"/>
    </row>
    <row r="434" spans="1:7" ht="16.5" x14ac:dyDescent="0.3">
      <c r="A434" s="379"/>
      <c r="B434" s="382"/>
      <c r="C434" s="40"/>
      <c r="D434" s="319"/>
      <c r="E434" s="215"/>
      <c r="F434" s="215"/>
      <c r="G434" s="381"/>
    </row>
    <row r="435" spans="1:7" ht="16.5" x14ac:dyDescent="0.3">
      <c r="A435" s="379"/>
      <c r="B435" s="382"/>
      <c r="C435" s="40"/>
      <c r="D435" s="319"/>
      <c r="E435" s="215"/>
      <c r="F435" s="215"/>
      <c r="G435" s="381"/>
    </row>
    <row r="436" spans="1:7" ht="16.5" x14ac:dyDescent="0.3">
      <c r="A436" s="379"/>
      <c r="B436" s="382"/>
      <c r="C436" s="40"/>
      <c r="D436" s="319"/>
      <c r="E436" s="215"/>
      <c r="F436" s="215"/>
      <c r="G436" s="381"/>
    </row>
    <row r="437" spans="1:7" ht="16.5" x14ac:dyDescent="0.3">
      <c r="A437" s="379"/>
      <c r="B437" s="382"/>
      <c r="C437" s="40"/>
      <c r="D437" s="319"/>
      <c r="E437" s="215"/>
      <c r="F437" s="215"/>
      <c r="G437" s="381"/>
    </row>
    <row r="438" spans="1:7" ht="16.5" x14ac:dyDescent="0.3">
      <c r="A438" s="379"/>
      <c r="B438" s="382"/>
      <c r="C438" s="40"/>
      <c r="D438" s="319"/>
      <c r="E438" s="215"/>
      <c r="F438" s="215"/>
      <c r="G438" s="381"/>
    </row>
    <row r="439" spans="1:7" ht="16.5" x14ac:dyDescent="0.3">
      <c r="A439" s="379"/>
      <c r="B439" s="382"/>
      <c r="C439" s="40"/>
      <c r="D439" s="319"/>
      <c r="E439" s="215"/>
      <c r="F439" s="215"/>
      <c r="G439" s="381"/>
    </row>
    <row r="440" spans="1:7" ht="16.5" x14ac:dyDescent="0.3">
      <c r="A440" s="379"/>
      <c r="B440" s="382"/>
      <c r="C440" s="40"/>
      <c r="D440" s="319"/>
      <c r="E440" s="215"/>
      <c r="F440" s="215"/>
      <c r="G440" s="381"/>
    </row>
    <row r="441" spans="1:7" ht="16.5" x14ac:dyDescent="0.3">
      <c r="A441" s="379"/>
      <c r="B441" s="382"/>
      <c r="C441" s="40"/>
      <c r="D441" s="319"/>
      <c r="E441" s="215"/>
      <c r="F441" s="215"/>
      <c r="G441" s="381"/>
    </row>
    <row r="442" spans="1:7" ht="16.5" x14ac:dyDescent="0.3">
      <c r="A442" s="379"/>
      <c r="B442" s="382"/>
      <c r="C442" s="40"/>
      <c r="D442" s="319"/>
      <c r="E442" s="215"/>
      <c r="F442" s="215"/>
      <c r="G442" s="381"/>
    </row>
    <row r="443" spans="1:7" ht="16.5" x14ac:dyDescent="0.3">
      <c r="A443" s="379"/>
      <c r="B443" s="382"/>
      <c r="C443" s="40"/>
      <c r="D443" s="319"/>
      <c r="E443" s="215"/>
      <c r="F443" s="215"/>
      <c r="G443" s="381"/>
    </row>
    <row r="444" spans="1:7" ht="16.5" x14ac:dyDescent="0.3">
      <c r="A444" s="379"/>
      <c r="B444" s="382"/>
      <c r="C444" s="40"/>
      <c r="D444" s="319"/>
      <c r="E444" s="215"/>
      <c r="F444" s="215"/>
      <c r="G444" s="381"/>
    </row>
    <row r="445" spans="1:7" ht="16.5" x14ac:dyDescent="0.3">
      <c r="A445" s="379"/>
      <c r="B445" s="382"/>
      <c r="C445" s="40"/>
      <c r="D445" s="319"/>
      <c r="E445" s="215"/>
      <c r="F445" s="215"/>
      <c r="G445" s="381"/>
    </row>
    <row r="446" spans="1:7" ht="16.5" x14ac:dyDescent="0.3">
      <c r="A446" s="379"/>
      <c r="B446" s="382"/>
      <c r="C446" s="40"/>
      <c r="D446" s="319"/>
      <c r="E446" s="215"/>
      <c r="F446" s="215"/>
      <c r="G446" s="381"/>
    </row>
    <row r="447" spans="1:7" ht="16.5" x14ac:dyDescent="0.3">
      <c r="A447" s="379"/>
      <c r="B447" s="382"/>
      <c r="C447" s="40"/>
      <c r="D447" s="42"/>
      <c r="E447" s="215"/>
      <c r="F447" s="215"/>
      <c r="G447" s="381"/>
    </row>
    <row r="448" spans="1:7" ht="16.5" x14ac:dyDescent="0.3">
      <c r="A448" s="379"/>
      <c r="B448" s="382"/>
      <c r="C448" s="40"/>
      <c r="D448" s="42"/>
      <c r="E448" s="215"/>
      <c r="F448" s="215"/>
      <c r="G448" s="381"/>
    </row>
    <row r="449" spans="1:7" ht="16.5" x14ac:dyDescent="0.3">
      <c r="A449" s="379"/>
      <c r="B449" s="382"/>
      <c r="C449" s="40"/>
      <c r="D449" s="42"/>
      <c r="E449" s="215"/>
      <c r="F449" s="215"/>
      <c r="G449" s="381"/>
    </row>
    <row r="450" spans="1:7" ht="17.25" thickBot="1" x14ac:dyDescent="0.35">
      <c r="A450" s="379"/>
      <c r="B450" s="382"/>
      <c r="C450" s="40"/>
      <c r="D450" s="319"/>
      <c r="E450" s="215"/>
      <c r="F450" s="215"/>
      <c r="G450" s="381"/>
    </row>
    <row r="451" spans="1:7" ht="18.75" thickBot="1" x14ac:dyDescent="0.4">
      <c r="A451" s="500" t="s">
        <v>3</v>
      </c>
      <c r="B451" s="501"/>
      <c r="C451" s="501"/>
      <c r="D451" s="502"/>
      <c r="E451" s="384">
        <f>SUM(E377:E449)</f>
        <v>3398288413.1599998</v>
      </c>
      <c r="F451" s="384">
        <f>SUM(F377:F449)</f>
        <v>2351987966</v>
      </c>
      <c r="G451" s="385">
        <f>E451-F451</f>
        <v>1046300447.1599998</v>
      </c>
    </row>
  </sheetData>
  <mergeCells count="12">
    <mergeCell ref="A451:D451"/>
    <mergeCell ref="A372:D372"/>
    <mergeCell ref="A292:D292"/>
    <mergeCell ref="A211:D211"/>
    <mergeCell ref="F37:F38"/>
    <mergeCell ref="A1:D1"/>
    <mergeCell ref="A2:D2"/>
    <mergeCell ref="A128:D128"/>
    <mergeCell ref="A36:A37"/>
    <mergeCell ref="B36:B37"/>
    <mergeCell ref="C36:C37"/>
    <mergeCell ref="D36:D37"/>
  </mergeCells>
  <pageMargins left="0.7" right="0.7" top="0.75" bottom="0.75" header="0.3" footer="0.3"/>
  <pageSetup paperSize="9" orientation="portrait" horizontalDpi="120" verticalDpi="72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47145-1543-47F8-8B56-EAA879DD0734}">
  <dimension ref="A1:H55"/>
  <sheetViews>
    <sheetView topLeftCell="E37" workbookViewId="0">
      <selection activeCell="D38" sqref="D38"/>
    </sheetView>
  </sheetViews>
  <sheetFormatPr defaultRowHeight="15" x14ac:dyDescent="0.25"/>
  <cols>
    <col min="1" max="1" width="14.42578125" customWidth="1"/>
    <col min="2" max="2" width="18.42578125" bestFit="1" customWidth="1"/>
    <col min="4" max="4" width="95" bestFit="1" customWidth="1"/>
    <col min="5" max="7" width="21.28515625" bestFit="1" customWidth="1"/>
  </cols>
  <sheetData>
    <row r="1" spans="1:8" ht="19.5" x14ac:dyDescent="0.4">
      <c r="A1" s="488" t="s">
        <v>4</v>
      </c>
      <c r="B1" s="488"/>
      <c r="C1" s="488"/>
      <c r="D1" s="488"/>
      <c r="E1" s="199"/>
      <c r="F1" s="67"/>
      <c r="G1" s="67"/>
    </row>
    <row r="2" spans="1:8" ht="19.5" x14ac:dyDescent="0.4">
      <c r="A2" s="488" t="s">
        <v>156</v>
      </c>
      <c r="B2" s="488"/>
      <c r="C2" s="488"/>
      <c r="D2" s="488"/>
      <c r="E2" s="199"/>
      <c r="F2" s="67"/>
      <c r="G2" s="67"/>
    </row>
    <row r="3" spans="1:8" ht="19.5" x14ac:dyDescent="0.4">
      <c r="A3" s="229" t="s">
        <v>159</v>
      </c>
      <c r="B3" s="229"/>
      <c r="C3" s="229"/>
      <c r="D3" s="229"/>
      <c r="E3" s="199"/>
      <c r="F3" s="67"/>
      <c r="G3" s="67"/>
    </row>
    <row r="4" spans="1:8" ht="19.5" x14ac:dyDescent="0.4">
      <c r="A4" s="229"/>
      <c r="B4" s="229"/>
      <c r="C4" s="229"/>
      <c r="D4" s="229"/>
      <c r="E4" s="199"/>
      <c r="F4" s="67"/>
      <c r="G4" s="67"/>
    </row>
    <row r="5" spans="1:8" ht="20.25" thickBot="1" x14ac:dyDescent="0.45">
      <c r="A5" s="200"/>
      <c r="B5" s="201"/>
      <c r="C5" s="202"/>
      <c r="D5" s="152"/>
      <c r="E5" s="203"/>
      <c r="F5" s="152"/>
      <c r="G5" s="152"/>
    </row>
    <row r="6" spans="1:8" ht="20.25" thickBot="1" x14ac:dyDescent="0.45">
      <c r="A6" s="200"/>
      <c r="B6" s="201"/>
      <c r="C6" s="202"/>
      <c r="D6" s="152"/>
      <c r="E6" s="204"/>
      <c r="F6" s="51"/>
      <c r="G6" s="51"/>
    </row>
    <row r="7" spans="1:8" ht="18" x14ac:dyDescent="0.35">
      <c r="A7" s="205"/>
      <c r="B7" s="206"/>
      <c r="C7" s="207"/>
      <c r="D7" s="208" t="s">
        <v>175</v>
      </c>
      <c r="E7" s="209">
        <v>315479199.56999999</v>
      </c>
      <c r="F7" s="210"/>
      <c r="G7" s="211">
        <f>E7</f>
        <v>315479199.56999999</v>
      </c>
    </row>
    <row r="8" spans="1:8" ht="16.5" x14ac:dyDescent="0.3">
      <c r="A8" s="212">
        <v>46027</v>
      </c>
      <c r="B8" s="213" t="s">
        <v>652</v>
      </c>
      <c r="C8" s="14"/>
      <c r="D8" s="221" t="s">
        <v>653</v>
      </c>
      <c r="E8" s="215"/>
      <c r="F8" s="215">
        <v>34034640</v>
      </c>
      <c r="G8" s="216">
        <f>G7+E8-F8</f>
        <v>281444559.56999999</v>
      </c>
    </row>
    <row r="9" spans="1:8" ht="33" x14ac:dyDescent="0.3">
      <c r="A9" s="212">
        <v>46027</v>
      </c>
      <c r="B9" s="213" t="s">
        <v>670</v>
      </c>
      <c r="C9" s="14"/>
      <c r="D9" s="15" t="s">
        <v>1085</v>
      </c>
      <c r="E9" s="215">
        <v>2672853</v>
      </c>
      <c r="F9" s="215"/>
      <c r="G9" s="216">
        <f t="shared" ref="G9:G11" si="0">G8+E9-F9</f>
        <v>284117412.56999999</v>
      </c>
    </row>
    <row r="10" spans="1:8" ht="16.5" x14ac:dyDescent="0.3">
      <c r="A10" s="212">
        <v>46037</v>
      </c>
      <c r="B10" s="213" t="s">
        <v>1079</v>
      </c>
      <c r="C10" s="14"/>
      <c r="D10" s="24" t="s">
        <v>1078</v>
      </c>
      <c r="E10" s="215"/>
      <c r="F10" s="215">
        <v>1831500</v>
      </c>
      <c r="G10" s="216">
        <f t="shared" si="0"/>
        <v>282285912.56999999</v>
      </c>
    </row>
    <row r="11" spans="1:8" ht="16.5" x14ac:dyDescent="0.3">
      <c r="A11" s="212">
        <v>46053</v>
      </c>
      <c r="B11" s="213" t="s">
        <v>1060</v>
      </c>
      <c r="C11" s="14"/>
      <c r="D11" s="24" t="s">
        <v>812</v>
      </c>
      <c r="E11" s="215"/>
      <c r="F11" s="215">
        <v>30000</v>
      </c>
      <c r="G11" s="216">
        <f t="shared" si="0"/>
        <v>282255912.56999999</v>
      </c>
    </row>
    <row r="12" spans="1:8" ht="17.25" thickBot="1" x14ac:dyDescent="0.35">
      <c r="A12" s="212"/>
      <c r="B12" s="213"/>
      <c r="C12" s="14"/>
      <c r="D12" s="24"/>
      <c r="E12" s="215"/>
      <c r="F12" s="215"/>
      <c r="G12" s="216"/>
    </row>
    <row r="13" spans="1:8" ht="18.75" thickBot="1" x14ac:dyDescent="0.4">
      <c r="A13" s="489" t="s">
        <v>3</v>
      </c>
      <c r="B13" s="490"/>
      <c r="C13" s="490"/>
      <c r="D13" s="491"/>
      <c r="E13" s="228">
        <f>SUM(E7:E12)</f>
        <v>318152052.56999999</v>
      </c>
      <c r="F13" s="228">
        <f>SUM(F7:F12)</f>
        <v>35896140</v>
      </c>
      <c r="G13" s="230">
        <f>E13-F13</f>
        <v>282255912.56999999</v>
      </c>
    </row>
    <row r="14" spans="1:8" x14ac:dyDescent="0.25">
      <c r="H14" t="s">
        <v>16</v>
      </c>
    </row>
    <row r="17" spans="1:8" ht="15.75" thickBot="1" x14ac:dyDescent="0.3"/>
    <row r="18" spans="1:8" ht="18" x14ac:dyDescent="0.35">
      <c r="A18" s="362"/>
      <c r="B18" s="363"/>
      <c r="C18" s="364"/>
      <c r="D18" s="365" t="s">
        <v>693</v>
      </c>
      <c r="E18" s="11">
        <f>G13</f>
        <v>282255912.56999999</v>
      </c>
      <c r="F18" s="193"/>
      <c r="G18" s="366">
        <f>E18</f>
        <v>282255912.56999999</v>
      </c>
    </row>
    <row r="19" spans="1:8" ht="16.5" x14ac:dyDescent="0.3">
      <c r="A19" s="212">
        <v>46058</v>
      </c>
      <c r="B19" s="21" t="s">
        <v>1367</v>
      </c>
      <c r="C19" s="217"/>
      <c r="D19" s="221" t="s">
        <v>811</v>
      </c>
      <c r="E19" s="44"/>
      <c r="F19" s="44">
        <v>34034640</v>
      </c>
      <c r="G19" s="216">
        <f>G18+E19-F19</f>
        <v>248221272.56999999</v>
      </c>
    </row>
    <row r="20" spans="1:8" ht="16.5" x14ac:dyDescent="0.3">
      <c r="A20" s="212">
        <v>46081</v>
      </c>
      <c r="B20" s="21" t="s">
        <v>1881</v>
      </c>
      <c r="C20" s="14"/>
      <c r="D20" s="20" t="s">
        <v>690</v>
      </c>
      <c r="E20" s="44"/>
      <c r="F20" s="44">
        <v>30000</v>
      </c>
      <c r="G20" s="216">
        <f>G19+E20-F20</f>
        <v>248191272.56999999</v>
      </c>
    </row>
    <row r="21" spans="1:8" ht="17.25" thickBot="1" x14ac:dyDescent="0.35">
      <c r="A21" s="212"/>
      <c r="B21" s="21"/>
      <c r="C21" s="14"/>
      <c r="D21" s="214"/>
      <c r="E21" s="44"/>
      <c r="F21" s="44"/>
      <c r="G21" s="216"/>
    </row>
    <row r="22" spans="1:8" ht="18.75" thickBot="1" x14ac:dyDescent="0.4">
      <c r="A22" s="489" t="s">
        <v>3</v>
      </c>
      <c r="B22" s="490"/>
      <c r="C22" s="490"/>
      <c r="D22" s="491"/>
      <c r="E22" s="228">
        <f>SUM(E18:E21)</f>
        <v>282255912.56999999</v>
      </c>
      <c r="F22" s="228">
        <f>SUM(F18:F21)</f>
        <v>34064640</v>
      </c>
      <c r="G22" s="228">
        <f>E22-F22</f>
        <v>248191272.56999999</v>
      </c>
    </row>
    <row r="23" spans="1:8" x14ac:dyDescent="0.25">
      <c r="H23" t="s">
        <v>16</v>
      </c>
    </row>
    <row r="26" spans="1:8" ht="15.75" thickBot="1" x14ac:dyDescent="0.3"/>
    <row r="27" spans="1:8" ht="18" x14ac:dyDescent="0.35">
      <c r="A27" s="362"/>
      <c r="B27" s="363"/>
      <c r="C27" s="364"/>
      <c r="D27" s="365" t="s">
        <v>1302</v>
      </c>
      <c r="E27" s="11">
        <f>G22</f>
        <v>248191272.56999999</v>
      </c>
      <c r="F27" s="193"/>
      <c r="G27" s="366">
        <f>E27</f>
        <v>248191272.56999999</v>
      </c>
    </row>
    <row r="28" spans="1:8" ht="16.5" x14ac:dyDescent="0.3">
      <c r="A28" s="212">
        <v>46086</v>
      </c>
      <c r="B28" s="21" t="s">
        <v>2468</v>
      </c>
      <c r="C28" s="217"/>
      <c r="D28" s="221" t="s">
        <v>1934</v>
      </c>
      <c r="E28" s="44"/>
      <c r="F28" s="44">
        <v>34034640</v>
      </c>
      <c r="G28" s="216">
        <f>G27+E28-F28</f>
        <v>214156632.56999999</v>
      </c>
    </row>
    <row r="29" spans="1:8" ht="16.5" x14ac:dyDescent="0.3">
      <c r="A29" s="212">
        <v>46112</v>
      </c>
      <c r="B29" s="21" t="s">
        <v>2467</v>
      </c>
      <c r="C29" s="14"/>
      <c r="D29" s="20" t="s">
        <v>690</v>
      </c>
      <c r="E29" s="44"/>
      <c r="F29" s="44">
        <v>30000</v>
      </c>
      <c r="G29" s="216">
        <f>G28+E29-F29</f>
        <v>214126632.56999999</v>
      </c>
    </row>
    <row r="30" spans="1:8" ht="17.25" thickBot="1" x14ac:dyDescent="0.35">
      <c r="A30" s="212"/>
      <c r="B30" s="21"/>
      <c r="C30" s="14"/>
      <c r="D30" s="214"/>
      <c r="E30" s="44"/>
      <c r="F30" s="44"/>
      <c r="G30" s="216"/>
    </row>
    <row r="31" spans="1:8" ht="18.75" thickBot="1" x14ac:dyDescent="0.4">
      <c r="A31" s="489" t="s">
        <v>3</v>
      </c>
      <c r="B31" s="490"/>
      <c r="C31" s="490"/>
      <c r="D31" s="491"/>
      <c r="E31" s="228">
        <f>SUM(E27:E30)</f>
        <v>248191272.56999999</v>
      </c>
      <c r="F31" s="228">
        <f>SUM(F27:F30)</f>
        <v>34064640</v>
      </c>
      <c r="G31" s="228">
        <f>E31-F31</f>
        <v>214126632.56999999</v>
      </c>
    </row>
    <row r="35" spans="1:7" ht="15.75" thickBot="1" x14ac:dyDescent="0.3"/>
    <row r="36" spans="1:7" ht="18" x14ac:dyDescent="0.35">
      <c r="A36" s="362"/>
      <c r="B36" s="363"/>
      <c r="C36" s="364"/>
      <c r="D36" s="365" t="s">
        <v>1867</v>
      </c>
      <c r="E36" s="11">
        <f>G31</f>
        <v>214126632.56999999</v>
      </c>
      <c r="F36" s="193"/>
      <c r="G36" s="366">
        <f>E36</f>
        <v>214126632.56999999</v>
      </c>
    </row>
    <row r="37" spans="1:7" ht="16.5" x14ac:dyDescent="0.3">
      <c r="A37" s="212">
        <v>46117</v>
      </c>
      <c r="B37" s="21" t="s">
        <v>2400</v>
      </c>
      <c r="C37" s="217"/>
      <c r="D37" s="221" t="s">
        <v>2165</v>
      </c>
      <c r="E37" s="44"/>
      <c r="F37" s="44">
        <v>34034640</v>
      </c>
      <c r="G37" s="216">
        <f>G36+E37-F37</f>
        <v>180091992.56999999</v>
      </c>
    </row>
    <row r="38" spans="1:7" ht="16.5" x14ac:dyDescent="0.3">
      <c r="A38" s="212">
        <v>46142</v>
      </c>
      <c r="B38" s="21"/>
      <c r="C38" s="14"/>
      <c r="D38" s="20" t="s">
        <v>690</v>
      </c>
      <c r="E38" s="44"/>
      <c r="F38" s="44">
        <v>30000</v>
      </c>
      <c r="G38" s="216">
        <f>G37+E38-F38</f>
        <v>180061992.56999999</v>
      </c>
    </row>
    <row r="39" spans="1:7" ht="17.25" thickBot="1" x14ac:dyDescent="0.35">
      <c r="A39" s="212"/>
      <c r="B39" s="21"/>
      <c r="C39" s="14"/>
      <c r="D39" s="214"/>
      <c r="E39" s="44"/>
      <c r="F39" s="44"/>
      <c r="G39" s="216"/>
    </row>
    <row r="40" spans="1:7" ht="18.75" thickBot="1" x14ac:dyDescent="0.4">
      <c r="A40" s="489" t="s">
        <v>3</v>
      </c>
      <c r="B40" s="490"/>
      <c r="C40" s="490"/>
      <c r="D40" s="491"/>
      <c r="E40" s="228">
        <f>SUM(E36:E39)</f>
        <v>214126632.56999999</v>
      </c>
      <c r="F40" s="228">
        <f>SUM(F36:F39)</f>
        <v>34064640</v>
      </c>
      <c r="G40" s="228">
        <f>E40-F40</f>
        <v>180061992.56999999</v>
      </c>
    </row>
    <row r="44" spans="1:7" ht="15.75" thickBot="1" x14ac:dyDescent="0.3"/>
    <row r="45" spans="1:7" ht="18" x14ac:dyDescent="0.35">
      <c r="A45" s="362"/>
      <c r="B45" s="363"/>
      <c r="C45" s="364"/>
      <c r="D45" s="365" t="s">
        <v>2154</v>
      </c>
      <c r="E45" s="11">
        <f>G40</f>
        <v>180061992.56999999</v>
      </c>
      <c r="F45" s="193"/>
      <c r="G45" s="366">
        <f>E45</f>
        <v>180061992.56999999</v>
      </c>
    </row>
    <row r="46" spans="1:7" ht="18" x14ac:dyDescent="0.35">
      <c r="A46" s="106">
        <v>46146</v>
      </c>
      <c r="B46" s="464"/>
      <c r="C46" s="98"/>
      <c r="D46" s="20" t="s">
        <v>2195</v>
      </c>
      <c r="E46" s="13"/>
      <c r="F46" s="129">
        <v>2500000</v>
      </c>
      <c r="G46" s="216">
        <f>G45+E46-F46</f>
        <v>177561992.56999999</v>
      </c>
    </row>
    <row r="47" spans="1:7" ht="18" x14ac:dyDescent="0.35">
      <c r="A47" s="106">
        <v>46146</v>
      </c>
      <c r="B47" s="464"/>
      <c r="C47" s="98"/>
      <c r="D47" s="20" t="s">
        <v>2194</v>
      </c>
      <c r="E47" s="13"/>
      <c r="F47" s="129">
        <v>10000000</v>
      </c>
      <c r="G47" s="216">
        <f t="shared" ref="G47:G48" si="1">G46+E47-F47</f>
        <v>167561992.56999999</v>
      </c>
    </row>
    <row r="48" spans="1:7" ht="18" x14ac:dyDescent="0.35">
      <c r="A48" s="106">
        <v>46147</v>
      </c>
      <c r="B48" s="464"/>
      <c r="C48" s="98"/>
      <c r="D48" s="221" t="s">
        <v>2166</v>
      </c>
      <c r="E48" s="13"/>
      <c r="F48" s="129">
        <v>34034640</v>
      </c>
      <c r="G48" s="216">
        <f t="shared" si="1"/>
        <v>133527352.56999999</v>
      </c>
    </row>
    <row r="49" spans="1:7" ht="18" x14ac:dyDescent="0.35">
      <c r="A49" s="106"/>
      <c r="B49" s="464"/>
      <c r="C49" s="98"/>
      <c r="D49" s="20"/>
      <c r="E49" s="13"/>
      <c r="F49" s="162"/>
      <c r="G49" s="216"/>
    </row>
    <row r="50" spans="1:7" ht="18" x14ac:dyDescent="0.35">
      <c r="A50" s="106"/>
      <c r="B50" s="464"/>
      <c r="C50" s="98"/>
      <c r="D50" s="59"/>
      <c r="E50" s="11"/>
      <c r="F50" s="193"/>
      <c r="G50" s="366"/>
    </row>
    <row r="51" spans="1:7" ht="18" x14ac:dyDescent="0.35">
      <c r="A51" s="106"/>
      <c r="B51" s="464"/>
      <c r="C51" s="98"/>
      <c r="D51" s="59"/>
      <c r="E51" s="11"/>
      <c r="F51" s="193"/>
      <c r="G51" s="366"/>
    </row>
    <row r="52" spans="1:7" ht="16.5" x14ac:dyDescent="0.3">
      <c r="A52" s="212"/>
      <c r="B52" s="21"/>
      <c r="C52" s="217"/>
      <c r="D52" s="221"/>
      <c r="E52" s="44"/>
      <c r="F52" s="44"/>
      <c r="G52" s="216"/>
    </row>
    <row r="53" spans="1:7" ht="16.5" x14ac:dyDescent="0.3">
      <c r="A53" s="212"/>
      <c r="B53" s="21"/>
      <c r="C53" s="14"/>
      <c r="D53" s="20"/>
      <c r="E53" s="44"/>
      <c r="F53" s="44"/>
      <c r="G53" s="216"/>
    </row>
    <row r="54" spans="1:7" ht="17.25" thickBot="1" x14ac:dyDescent="0.35">
      <c r="A54" s="212"/>
      <c r="B54" s="21"/>
      <c r="C54" s="14"/>
      <c r="D54" s="214"/>
      <c r="E54" s="44"/>
      <c r="F54" s="44"/>
      <c r="G54" s="216"/>
    </row>
    <row r="55" spans="1:7" ht="18.75" thickBot="1" x14ac:dyDescent="0.4">
      <c r="A55" s="489" t="s">
        <v>3</v>
      </c>
      <c r="B55" s="490"/>
      <c r="C55" s="490"/>
      <c r="D55" s="491"/>
      <c r="E55" s="228">
        <f>SUM(E45:E54)</f>
        <v>180061992.56999999</v>
      </c>
      <c r="F55" s="228">
        <f>SUM(F45:F54)</f>
        <v>46534640</v>
      </c>
      <c r="G55" s="228">
        <f>E55-F55</f>
        <v>133527352.56999999</v>
      </c>
    </row>
  </sheetData>
  <mergeCells count="7">
    <mergeCell ref="A55:D55"/>
    <mergeCell ref="A40:D40"/>
    <mergeCell ref="A1:D1"/>
    <mergeCell ref="A2:D2"/>
    <mergeCell ref="A13:D13"/>
    <mergeCell ref="A22:D22"/>
    <mergeCell ref="A31:D31"/>
  </mergeCells>
  <pageMargins left="0.7" right="0.7" top="0.75" bottom="0.75" header="0.3" footer="0.3"/>
  <pageSetup orientation="portrait" horizontalDpi="120" verticalDpi="72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86B82-1734-495D-AC94-AD95C1A2E85F}">
  <dimension ref="A1:H145"/>
  <sheetViews>
    <sheetView topLeftCell="E114" zoomScale="90" zoomScaleNormal="90" workbookViewId="0">
      <selection activeCell="B132" sqref="B132"/>
    </sheetView>
  </sheetViews>
  <sheetFormatPr defaultRowHeight="15" x14ac:dyDescent="0.25"/>
  <cols>
    <col min="1" max="1" width="15.7109375" customWidth="1"/>
    <col min="2" max="2" width="18.7109375" bestFit="1" customWidth="1"/>
    <col min="3" max="3" width="12.28515625" bestFit="1" customWidth="1"/>
    <col min="4" max="4" width="83.42578125" customWidth="1"/>
    <col min="5" max="7" width="23.7109375" bestFit="1" customWidth="1"/>
  </cols>
  <sheetData>
    <row r="1" spans="1:7" ht="19.5" x14ac:dyDescent="0.4">
      <c r="A1" s="235" t="s">
        <v>4</v>
      </c>
      <c r="B1" s="235"/>
      <c r="C1" s="235"/>
      <c r="D1" s="235"/>
      <c r="E1" s="236"/>
      <c r="F1" s="237"/>
      <c r="G1" s="236"/>
    </row>
    <row r="2" spans="1:7" ht="19.5" x14ac:dyDescent="0.4">
      <c r="A2" s="235" t="s">
        <v>160</v>
      </c>
      <c r="B2" s="235"/>
      <c r="C2" s="235"/>
      <c r="D2" s="235"/>
      <c r="E2" s="236"/>
      <c r="F2" s="237"/>
      <c r="G2" s="236"/>
    </row>
    <row r="3" spans="1:7" ht="19.5" x14ac:dyDescent="0.4">
      <c r="A3" s="238" t="s">
        <v>161</v>
      </c>
      <c r="B3" s="239"/>
      <c r="C3" s="240"/>
      <c r="D3" s="241"/>
      <c r="E3" s="242"/>
      <c r="F3" s="243"/>
      <c r="G3" s="242"/>
    </row>
    <row r="4" spans="1:7" ht="20.25" thickBot="1" x14ac:dyDescent="0.45">
      <c r="A4" s="244"/>
      <c r="B4" s="245"/>
      <c r="C4" s="246"/>
      <c r="D4" s="247"/>
      <c r="E4" s="248"/>
      <c r="F4" s="203"/>
      <c r="G4" s="248"/>
    </row>
    <row r="5" spans="1:7" ht="20.25" thickBot="1" x14ac:dyDescent="0.45">
      <c r="A5" s="249"/>
      <c r="B5" s="250"/>
      <c r="C5" s="251"/>
      <c r="D5" s="252"/>
      <c r="E5" s="253"/>
      <c r="F5" s="254"/>
      <c r="G5" s="253"/>
    </row>
    <row r="6" spans="1:7" ht="19.5" x14ac:dyDescent="0.4">
      <c r="A6" s="239"/>
      <c r="B6" s="239"/>
      <c r="C6" s="240"/>
      <c r="D6" s="255"/>
      <c r="E6" s="243"/>
      <c r="F6" s="243"/>
      <c r="G6" s="242"/>
    </row>
    <row r="7" spans="1:7" ht="18" x14ac:dyDescent="0.35">
      <c r="A7" s="256"/>
      <c r="B7" s="257"/>
      <c r="C7" s="257"/>
      <c r="D7" s="258" t="s">
        <v>175</v>
      </c>
      <c r="E7" s="259">
        <v>655260278.49000001</v>
      </c>
      <c r="F7" s="259"/>
      <c r="G7" s="259">
        <f>E7</f>
        <v>655260278.49000001</v>
      </c>
    </row>
    <row r="8" spans="1:7" ht="16.5" x14ac:dyDescent="0.3">
      <c r="A8" s="260">
        <v>46028</v>
      </c>
      <c r="B8" s="43" t="s">
        <v>357</v>
      </c>
      <c r="C8" s="261"/>
      <c r="D8" s="42" t="s">
        <v>358</v>
      </c>
      <c r="E8" s="44">
        <v>22750000</v>
      </c>
      <c r="F8" s="44"/>
      <c r="G8" s="44">
        <f>G7+E8-F8</f>
        <v>678010278.49000001</v>
      </c>
    </row>
    <row r="9" spans="1:7" ht="16.5" x14ac:dyDescent="0.3">
      <c r="A9" s="508">
        <v>46028</v>
      </c>
      <c r="B9" s="511" t="s">
        <v>656</v>
      </c>
      <c r="C9" s="514"/>
      <c r="D9" s="24" t="s">
        <v>248</v>
      </c>
      <c r="E9" s="218"/>
      <c r="F9" s="44">
        <v>1555653</v>
      </c>
      <c r="G9" s="44">
        <f t="shared" ref="G9:G29" si="0">G8+E9-F9</f>
        <v>676454625.49000001</v>
      </c>
    </row>
    <row r="10" spans="1:7" ht="16.5" x14ac:dyDescent="0.3">
      <c r="A10" s="509"/>
      <c r="B10" s="512"/>
      <c r="C10" s="515"/>
      <c r="D10" s="24" t="s">
        <v>249</v>
      </c>
      <c r="E10" s="218"/>
      <c r="F10" s="44">
        <v>340661</v>
      </c>
      <c r="G10" s="44">
        <f t="shared" si="0"/>
        <v>676113964.49000001</v>
      </c>
    </row>
    <row r="11" spans="1:7" ht="16.5" x14ac:dyDescent="0.3">
      <c r="A11" s="510"/>
      <c r="B11" s="513"/>
      <c r="C11" s="516"/>
      <c r="D11" s="24" t="s">
        <v>247</v>
      </c>
      <c r="E11" s="218"/>
      <c r="F11" s="44">
        <v>1150000</v>
      </c>
      <c r="G11" s="44">
        <f t="shared" si="0"/>
        <v>674963964.49000001</v>
      </c>
    </row>
    <row r="12" spans="1:7" ht="18" x14ac:dyDescent="0.35">
      <c r="A12" s="260">
        <v>46029</v>
      </c>
      <c r="B12" s="43" t="s">
        <v>659</v>
      </c>
      <c r="C12" s="261"/>
      <c r="D12" s="312" t="s">
        <v>234</v>
      </c>
      <c r="E12" s="218"/>
      <c r="F12" s="44">
        <v>13618152</v>
      </c>
      <c r="G12" s="44">
        <f t="shared" si="0"/>
        <v>661345812.49000001</v>
      </c>
    </row>
    <row r="13" spans="1:7" ht="18" x14ac:dyDescent="0.35">
      <c r="A13" s="260">
        <v>46029</v>
      </c>
      <c r="B13" s="43" t="s">
        <v>660</v>
      </c>
      <c r="C13" s="261"/>
      <c r="D13" s="311" t="s">
        <v>233</v>
      </c>
      <c r="E13" s="44"/>
      <c r="F13" s="44">
        <v>9556642</v>
      </c>
      <c r="G13" s="44">
        <f t="shared" si="0"/>
        <v>651789170.49000001</v>
      </c>
    </row>
    <row r="14" spans="1:7" ht="18" x14ac:dyDescent="0.35">
      <c r="A14" s="260">
        <v>46029</v>
      </c>
      <c r="B14" s="43" t="s">
        <v>661</v>
      </c>
      <c r="C14" s="261"/>
      <c r="D14" s="312" t="s">
        <v>232</v>
      </c>
      <c r="E14" s="44"/>
      <c r="F14" s="44">
        <v>13488600</v>
      </c>
      <c r="G14" s="44">
        <f t="shared" si="0"/>
        <v>638300570.49000001</v>
      </c>
    </row>
    <row r="15" spans="1:7" ht="16.5" x14ac:dyDescent="0.3">
      <c r="A15" s="260">
        <v>46029</v>
      </c>
      <c r="B15" s="43" t="s">
        <v>574</v>
      </c>
      <c r="C15" s="261" t="s">
        <v>230</v>
      </c>
      <c r="D15" s="24" t="s">
        <v>231</v>
      </c>
      <c r="E15" s="44"/>
      <c r="F15" s="44">
        <v>100000000</v>
      </c>
      <c r="G15" s="44">
        <f t="shared" si="0"/>
        <v>538300570.49000001</v>
      </c>
    </row>
    <row r="16" spans="1:7" ht="16.5" x14ac:dyDescent="0.3">
      <c r="A16" s="260">
        <v>46029</v>
      </c>
      <c r="B16" s="43" t="s">
        <v>710</v>
      </c>
      <c r="C16" s="261"/>
      <c r="D16" s="42" t="s">
        <v>711</v>
      </c>
      <c r="E16" s="218"/>
      <c r="F16" s="218">
        <v>3550000</v>
      </c>
      <c r="G16" s="44">
        <f t="shared" si="0"/>
        <v>534750570.49000001</v>
      </c>
    </row>
    <row r="17" spans="1:8" ht="16.5" x14ac:dyDescent="0.3">
      <c r="A17" s="260">
        <v>46031</v>
      </c>
      <c r="B17" s="261" t="s">
        <v>663</v>
      </c>
      <c r="C17" s="261"/>
      <c r="D17" s="24" t="s">
        <v>254</v>
      </c>
      <c r="E17" s="218"/>
      <c r="F17" s="218">
        <v>72794467</v>
      </c>
      <c r="G17" s="44">
        <f t="shared" si="0"/>
        <v>461956103.49000001</v>
      </c>
    </row>
    <row r="18" spans="1:8" ht="16.5" x14ac:dyDescent="0.3">
      <c r="A18" s="508">
        <v>46031</v>
      </c>
      <c r="B18" s="514" t="s">
        <v>664</v>
      </c>
      <c r="C18" s="514"/>
      <c r="D18" s="24" t="s">
        <v>251</v>
      </c>
      <c r="E18" s="44"/>
      <c r="F18" s="44">
        <v>60467452</v>
      </c>
      <c r="G18" s="44">
        <f t="shared" si="0"/>
        <v>401488651.49000001</v>
      </c>
    </row>
    <row r="19" spans="1:8" ht="16.5" x14ac:dyDescent="0.3">
      <c r="A19" s="509"/>
      <c r="B19" s="515"/>
      <c r="C19" s="515"/>
      <c r="D19" s="24" t="s">
        <v>252</v>
      </c>
      <c r="E19" s="44"/>
      <c r="F19" s="44">
        <v>59338648</v>
      </c>
      <c r="G19" s="44">
        <f t="shared" si="0"/>
        <v>342150003.49000001</v>
      </c>
    </row>
    <row r="20" spans="1:8" ht="16.5" x14ac:dyDescent="0.3">
      <c r="A20" s="510"/>
      <c r="B20" s="516"/>
      <c r="C20" s="516"/>
      <c r="D20" s="24" t="s">
        <v>253</v>
      </c>
      <c r="E20" s="44"/>
      <c r="F20" s="44">
        <v>59873654</v>
      </c>
      <c r="G20" s="44">
        <f t="shared" si="0"/>
        <v>282276349.49000001</v>
      </c>
    </row>
    <row r="21" spans="1:8" ht="16.5" x14ac:dyDescent="0.3">
      <c r="A21" s="260">
        <v>46031</v>
      </c>
      <c r="B21" s="261" t="s">
        <v>665</v>
      </c>
      <c r="C21" s="261"/>
      <c r="D21" s="24" t="s">
        <v>250</v>
      </c>
      <c r="E21" s="44"/>
      <c r="F21" s="44">
        <v>58791884</v>
      </c>
      <c r="G21" s="44">
        <f t="shared" si="0"/>
        <v>223484465.49000001</v>
      </c>
    </row>
    <row r="22" spans="1:8" ht="16.5" x14ac:dyDescent="0.3">
      <c r="A22" s="320">
        <v>46037</v>
      </c>
      <c r="B22" s="261" t="s">
        <v>406</v>
      </c>
      <c r="C22" s="261"/>
      <c r="D22" s="42" t="s">
        <v>407</v>
      </c>
      <c r="E22" s="44"/>
      <c r="F22" s="44">
        <v>42900000</v>
      </c>
      <c r="G22" s="44">
        <f t="shared" si="0"/>
        <v>180584465.49000001</v>
      </c>
    </row>
    <row r="23" spans="1:8" ht="16.5" x14ac:dyDescent="0.3">
      <c r="A23" s="321">
        <v>46042</v>
      </c>
      <c r="B23" s="43" t="s">
        <v>507</v>
      </c>
      <c r="C23" s="261"/>
      <c r="D23" s="42" t="s">
        <v>508</v>
      </c>
      <c r="E23" s="44">
        <v>31080000</v>
      </c>
      <c r="F23" s="44"/>
      <c r="G23" s="44">
        <f t="shared" si="0"/>
        <v>211664465.49000001</v>
      </c>
    </row>
    <row r="24" spans="1:8" ht="16.5" x14ac:dyDescent="0.3">
      <c r="A24" s="325">
        <v>46048</v>
      </c>
      <c r="B24" s="43" t="s">
        <v>979</v>
      </c>
      <c r="C24" s="261" t="s">
        <v>460</v>
      </c>
      <c r="D24" s="24" t="s">
        <v>231</v>
      </c>
      <c r="E24" s="44"/>
      <c r="F24" s="44">
        <v>100000000</v>
      </c>
      <c r="G24" s="44">
        <f t="shared" si="0"/>
        <v>111664465.49000001</v>
      </c>
    </row>
    <row r="25" spans="1:8" ht="16.5" x14ac:dyDescent="0.3">
      <c r="A25" s="326">
        <v>46049</v>
      </c>
      <c r="B25" s="43" t="s">
        <v>1445</v>
      </c>
      <c r="C25" s="261"/>
      <c r="D25" s="24" t="s">
        <v>1446</v>
      </c>
      <c r="E25" s="44">
        <v>34369369</v>
      </c>
      <c r="F25" s="44"/>
      <c r="G25" s="44">
        <f t="shared" si="0"/>
        <v>146033834.49000001</v>
      </c>
    </row>
    <row r="26" spans="1:8" ht="16.5" x14ac:dyDescent="0.3">
      <c r="A26" s="334">
        <v>46052</v>
      </c>
      <c r="B26" s="43" t="s">
        <v>704</v>
      </c>
      <c r="C26" s="261"/>
      <c r="D26" s="24" t="s">
        <v>705</v>
      </c>
      <c r="E26" s="44"/>
      <c r="F26" s="44">
        <v>4331000</v>
      </c>
      <c r="G26" s="44">
        <f t="shared" si="0"/>
        <v>141702834.49000001</v>
      </c>
    </row>
    <row r="27" spans="1:8" ht="16.5" x14ac:dyDescent="0.3">
      <c r="A27" s="335">
        <v>46053</v>
      </c>
      <c r="B27" s="43" t="s">
        <v>1061</v>
      </c>
      <c r="C27" s="261"/>
      <c r="D27" s="24" t="s">
        <v>690</v>
      </c>
      <c r="E27" s="44"/>
      <c r="F27" s="44">
        <v>25000</v>
      </c>
      <c r="G27" s="44">
        <f t="shared" si="0"/>
        <v>141677834.49000001</v>
      </c>
    </row>
    <row r="28" spans="1:8" ht="16.5" x14ac:dyDescent="0.3">
      <c r="A28" s="335">
        <v>46053</v>
      </c>
      <c r="B28" s="43" t="s">
        <v>1077</v>
      </c>
      <c r="C28" s="261"/>
      <c r="D28" s="24" t="s">
        <v>691</v>
      </c>
      <c r="E28" s="44">
        <v>162713.87</v>
      </c>
      <c r="F28" s="44"/>
      <c r="G28" s="44">
        <f t="shared" si="0"/>
        <v>141840548.36000001</v>
      </c>
    </row>
    <row r="29" spans="1:8" ht="16.5" x14ac:dyDescent="0.3">
      <c r="A29" s="335">
        <v>46053</v>
      </c>
      <c r="B29" s="43" t="s">
        <v>1062</v>
      </c>
      <c r="C29" s="261"/>
      <c r="D29" s="24" t="s">
        <v>692</v>
      </c>
      <c r="E29" s="44"/>
      <c r="F29" s="44">
        <v>32542.77</v>
      </c>
      <c r="G29" s="44">
        <f t="shared" si="0"/>
        <v>141808005.59</v>
      </c>
    </row>
    <row r="30" spans="1:8" ht="17.25" thickBot="1" x14ac:dyDescent="0.35">
      <c r="A30" s="260"/>
      <c r="B30" s="43"/>
      <c r="C30" s="261"/>
      <c r="D30" s="42"/>
      <c r="E30" s="44"/>
      <c r="F30" s="44"/>
      <c r="G30" s="44"/>
    </row>
    <row r="31" spans="1:8" ht="18.75" thickBot="1" x14ac:dyDescent="0.4">
      <c r="A31" s="505" t="s">
        <v>3</v>
      </c>
      <c r="B31" s="506"/>
      <c r="C31" s="506"/>
      <c r="D31" s="507"/>
      <c r="E31" s="46">
        <f>SUM(E7:E30)</f>
        <v>743622361.36000001</v>
      </c>
      <c r="F31" s="46">
        <f>SUM(F7:F30)</f>
        <v>601814355.76999998</v>
      </c>
      <c r="G31" s="46">
        <f>E31-F31</f>
        <v>141808005.59000003</v>
      </c>
    </row>
    <row r="32" spans="1:8" x14ac:dyDescent="0.25">
      <c r="A32" s="28"/>
      <c r="B32" s="28"/>
      <c r="C32" s="28"/>
      <c r="D32" s="28"/>
      <c r="E32" s="28"/>
      <c r="F32" s="28"/>
      <c r="G32" s="28"/>
      <c r="H32" t="s">
        <v>16</v>
      </c>
    </row>
    <row r="33" spans="1:7" x14ac:dyDescent="0.25">
      <c r="A33" s="28"/>
      <c r="B33" s="28"/>
      <c r="C33" s="28"/>
      <c r="D33" s="28"/>
      <c r="E33" s="28"/>
      <c r="F33" s="28"/>
      <c r="G33" s="28"/>
    </row>
    <row r="34" spans="1:7" x14ac:dyDescent="0.25">
      <c r="A34" s="28"/>
      <c r="B34" s="28"/>
      <c r="C34" s="28"/>
      <c r="D34" s="28"/>
      <c r="E34" s="28"/>
      <c r="F34" s="28"/>
      <c r="G34" s="28"/>
    </row>
    <row r="35" spans="1:7" ht="20.25" thickBot="1" x14ac:dyDescent="0.45">
      <c r="A35" s="239"/>
      <c r="B35" s="239"/>
      <c r="C35" s="240"/>
      <c r="D35" s="255"/>
      <c r="E35" s="243"/>
      <c r="F35" s="243"/>
      <c r="G35" s="242"/>
    </row>
    <row r="36" spans="1:7" ht="18" x14ac:dyDescent="0.35">
      <c r="A36" s="335"/>
      <c r="B36" s="359"/>
      <c r="C36" s="359"/>
      <c r="D36" s="360" t="s">
        <v>693</v>
      </c>
      <c r="E36" s="11">
        <f>G31</f>
        <v>141808005.59000003</v>
      </c>
      <c r="F36" s="11"/>
      <c r="G36" s="11">
        <f>E36</f>
        <v>141808005.59000003</v>
      </c>
    </row>
    <row r="37" spans="1:7" ht="16.5" x14ac:dyDescent="0.3">
      <c r="A37" s="339">
        <v>46055</v>
      </c>
      <c r="B37" s="413" t="s">
        <v>1404</v>
      </c>
      <c r="C37" s="359"/>
      <c r="D37" s="24" t="s">
        <v>750</v>
      </c>
      <c r="E37" s="13">
        <v>700000000</v>
      </c>
      <c r="F37" s="13"/>
      <c r="G37" s="13">
        <f>G36+E37-F37</f>
        <v>841808005.59000003</v>
      </c>
    </row>
    <row r="38" spans="1:7" ht="16.5" x14ac:dyDescent="0.3">
      <c r="A38" s="339">
        <v>46055</v>
      </c>
      <c r="B38" s="389" t="s">
        <v>1248</v>
      </c>
      <c r="C38" s="359" t="s">
        <v>752</v>
      </c>
      <c r="D38" s="42" t="s">
        <v>753</v>
      </c>
      <c r="E38" s="13"/>
      <c r="F38" s="13">
        <v>500000000</v>
      </c>
      <c r="G38" s="13">
        <f t="shared" ref="G38:G55" si="1">G37+E38-F38</f>
        <v>341808005.59000003</v>
      </c>
    </row>
    <row r="39" spans="1:7" ht="18" x14ac:dyDescent="0.35">
      <c r="A39" s="339">
        <v>46057</v>
      </c>
      <c r="B39" s="389" t="s">
        <v>1250</v>
      </c>
      <c r="C39" s="359"/>
      <c r="D39" s="311" t="s">
        <v>781</v>
      </c>
      <c r="E39" s="13"/>
      <c r="F39" s="13">
        <v>8895148</v>
      </c>
      <c r="G39" s="13">
        <f t="shared" si="1"/>
        <v>332912857.59000003</v>
      </c>
    </row>
    <row r="40" spans="1:7" ht="18" x14ac:dyDescent="0.35">
      <c r="A40" s="339">
        <v>46057</v>
      </c>
      <c r="B40" s="389" t="s">
        <v>1251</v>
      </c>
      <c r="C40" s="359"/>
      <c r="D40" s="312" t="s">
        <v>782</v>
      </c>
      <c r="E40" s="13"/>
      <c r="F40" s="13">
        <v>13618152</v>
      </c>
      <c r="G40" s="13">
        <f t="shared" si="1"/>
        <v>319294705.59000003</v>
      </c>
    </row>
    <row r="41" spans="1:7" ht="18" x14ac:dyDescent="0.35">
      <c r="A41" s="339">
        <v>46057</v>
      </c>
      <c r="B41" s="389" t="s">
        <v>1252</v>
      </c>
      <c r="C41" s="359"/>
      <c r="D41" s="312" t="s">
        <v>783</v>
      </c>
      <c r="E41" s="13"/>
      <c r="F41" s="13">
        <v>13264583</v>
      </c>
      <c r="G41" s="13">
        <f t="shared" si="1"/>
        <v>306030122.59000003</v>
      </c>
    </row>
    <row r="42" spans="1:7" ht="16.5" x14ac:dyDescent="0.3">
      <c r="A42" s="339">
        <v>46059</v>
      </c>
      <c r="B42" s="399" t="s">
        <v>1368</v>
      </c>
      <c r="C42" s="359"/>
      <c r="D42" s="42" t="s">
        <v>796</v>
      </c>
      <c r="E42" s="13"/>
      <c r="F42" s="13">
        <v>687500</v>
      </c>
      <c r="G42" s="13">
        <f t="shared" si="1"/>
        <v>305342622.59000003</v>
      </c>
    </row>
    <row r="43" spans="1:7" ht="16.5" x14ac:dyDescent="0.3">
      <c r="A43" s="517">
        <v>46059</v>
      </c>
      <c r="B43" s="520" t="s">
        <v>1369</v>
      </c>
      <c r="C43" s="520"/>
      <c r="D43" s="24" t="s">
        <v>248</v>
      </c>
      <c r="E43" s="525"/>
      <c r="F43" s="13">
        <v>1535706</v>
      </c>
      <c r="G43" s="13">
        <f t="shared" si="1"/>
        <v>303806916.59000003</v>
      </c>
    </row>
    <row r="44" spans="1:7" ht="16.5" x14ac:dyDescent="0.3">
      <c r="A44" s="518"/>
      <c r="B44" s="521"/>
      <c r="C44" s="521"/>
      <c r="D44" s="24" t="s">
        <v>249</v>
      </c>
      <c r="E44" s="526"/>
      <c r="F44" s="13">
        <v>562394</v>
      </c>
      <c r="G44" s="13">
        <f t="shared" si="1"/>
        <v>303244522.59000003</v>
      </c>
    </row>
    <row r="45" spans="1:7" ht="16.5" x14ac:dyDescent="0.3">
      <c r="A45" s="519"/>
      <c r="B45" s="522"/>
      <c r="C45" s="522"/>
      <c r="D45" s="24" t="s">
        <v>247</v>
      </c>
      <c r="E45" s="527"/>
      <c r="F45" s="13">
        <v>13800000</v>
      </c>
      <c r="G45" s="13">
        <f t="shared" si="1"/>
        <v>289444522.59000003</v>
      </c>
    </row>
    <row r="46" spans="1:7" ht="16.5" x14ac:dyDescent="0.3">
      <c r="A46" s="339">
        <v>46059</v>
      </c>
      <c r="B46" s="399" t="s">
        <v>1370</v>
      </c>
      <c r="C46" s="359"/>
      <c r="D46" s="24" t="s">
        <v>250</v>
      </c>
      <c r="E46" s="13"/>
      <c r="F46" s="13">
        <v>58791884</v>
      </c>
      <c r="G46" s="13">
        <f t="shared" si="1"/>
        <v>230652638.59000003</v>
      </c>
    </row>
    <row r="47" spans="1:7" ht="16.5" x14ac:dyDescent="0.3">
      <c r="A47" s="339">
        <v>46059</v>
      </c>
      <c r="B47" s="399" t="s">
        <v>1371</v>
      </c>
      <c r="C47" s="359"/>
      <c r="D47" s="24" t="s">
        <v>254</v>
      </c>
      <c r="E47" s="13"/>
      <c r="F47" s="13">
        <v>75501649</v>
      </c>
      <c r="G47" s="13">
        <f t="shared" si="1"/>
        <v>155150989.59000003</v>
      </c>
    </row>
    <row r="48" spans="1:7" ht="16.5" x14ac:dyDescent="0.3">
      <c r="A48" s="386">
        <v>46063</v>
      </c>
      <c r="B48" s="359" t="s">
        <v>1481</v>
      </c>
      <c r="C48" s="359"/>
      <c r="D48" s="420" t="s">
        <v>1482</v>
      </c>
      <c r="E48" s="13">
        <v>210000000</v>
      </c>
      <c r="F48" s="13"/>
      <c r="G48" s="13">
        <f t="shared" si="1"/>
        <v>365150989.59000003</v>
      </c>
    </row>
    <row r="49" spans="1:8" ht="16.5" x14ac:dyDescent="0.3">
      <c r="A49" s="387">
        <v>46066</v>
      </c>
      <c r="B49" s="413" t="s">
        <v>1227</v>
      </c>
      <c r="C49" s="359" t="s">
        <v>873</v>
      </c>
      <c r="D49" s="24" t="s">
        <v>231</v>
      </c>
      <c r="E49" s="13"/>
      <c r="F49" s="13">
        <v>100000000</v>
      </c>
      <c r="G49" s="13">
        <f t="shared" si="1"/>
        <v>265150989.59000003</v>
      </c>
    </row>
    <row r="50" spans="1:8" ht="16.5" x14ac:dyDescent="0.3">
      <c r="A50" s="388">
        <v>46073</v>
      </c>
      <c r="B50" s="399" t="s">
        <v>1381</v>
      </c>
      <c r="C50" s="359"/>
      <c r="D50" s="162" t="s">
        <v>1018</v>
      </c>
      <c r="E50" s="13"/>
      <c r="F50" s="13">
        <v>231248511</v>
      </c>
      <c r="G50" s="13">
        <f t="shared" si="1"/>
        <v>33902478.590000033</v>
      </c>
    </row>
    <row r="51" spans="1:8" ht="16.5" x14ac:dyDescent="0.3">
      <c r="A51" s="388">
        <v>46073</v>
      </c>
      <c r="B51" s="413" t="s">
        <v>1406</v>
      </c>
      <c r="C51" s="359"/>
      <c r="D51" s="24" t="s">
        <v>750</v>
      </c>
      <c r="E51" s="13">
        <v>400000000</v>
      </c>
      <c r="F51" s="13"/>
      <c r="G51" s="13">
        <f t="shared" si="1"/>
        <v>433902478.59000003</v>
      </c>
    </row>
    <row r="52" spans="1:8" ht="16.5" x14ac:dyDescent="0.3">
      <c r="A52" s="394">
        <v>46080</v>
      </c>
      <c r="B52" s="359" t="s">
        <v>1460</v>
      </c>
      <c r="C52" s="359"/>
      <c r="D52" s="42" t="s">
        <v>1461</v>
      </c>
      <c r="E52" s="13">
        <v>68043750</v>
      </c>
      <c r="F52" s="13"/>
      <c r="G52" s="13">
        <f t="shared" si="1"/>
        <v>501946228.59000003</v>
      </c>
    </row>
    <row r="53" spans="1:8" ht="16.5" x14ac:dyDescent="0.3">
      <c r="A53" s="396">
        <v>46081</v>
      </c>
      <c r="B53" s="417" t="s">
        <v>1511</v>
      </c>
      <c r="C53" s="359"/>
      <c r="D53" s="24" t="s">
        <v>690</v>
      </c>
      <c r="E53" s="13"/>
      <c r="F53" s="13">
        <v>25000</v>
      </c>
      <c r="G53" s="13">
        <f t="shared" si="1"/>
        <v>501921228.59000003</v>
      </c>
    </row>
    <row r="54" spans="1:8" ht="16.5" x14ac:dyDescent="0.3">
      <c r="A54" s="396">
        <v>46081</v>
      </c>
      <c r="B54" s="434" t="s">
        <v>1886</v>
      </c>
      <c r="C54" s="359"/>
      <c r="D54" s="24" t="s">
        <v>691</v>
      </c>
      <c r="E54" s="13">
        <v>143474.26</v>
      </c>
      <c r="F54" s="13"/>
      <c r="G54" s="13">
        <f t="shared" si="1"/>
        <v>502064702.85000002</v>
      </c>
    </row>
    <row r="55" spans="1:8" ht="16.5" x14ac:dyDescent="0.3">
      <c r="A55" s="396">
        <v>46081</v>
      </c>
      <c r="B55" s="417" t="s">
        <v>1512</v>
      </c>
      <c r="C55" s="359"/>
      <c r="D55" s="24" t="s">
        <v>692</v>
      </c>
      <c r="E55" s="13"/>
      <c r="F55" s="13">
        <v>28694.85</v>
      </c>
      <c r="G55" s="13">
        <f t="shared" si="1"/>
        <v>502036008</v>
      </c>
    </row>
    <row r="56" spans="1:8" ht="17.25" thickBot="1" x14ac:dyDescent="0.35">
      <c r="A56" s="339"/>
      <c r="B56" s="359"/>
      <c r="C56" s="359"/>
      <c r="D56" s="42"/>
      <c r="E56" s="13"/>
      <c r="F56" s="13"/>
      <c r="G56" s="13"/>
    </row>
    <row r="57" spans="1:8" ht="18.75" thickBot="1" x14ac:dyDescent="0.4">
      <c r="A57" s="505" t="s">
        <v>3</v>
      </c>
      <c r="B57" s="506"/>
      <c r="C57" s="506"/>
      <c r="D57" s="507"/>
      <c r="E57" s="46">
        <f>SUM(E36:E55)</f>
        <v>1519995229.8500001</v>
      </c>
      <c r="F57" s="46">
        <f>SUM(F36:F56)</f>
        <v>1017959221.85</v>
      </c>
      <c r="G57" s="46">
        <f>E57-F57</f>
        <v>502036008.00000012</v>
      </c>
    </row>
    <row r="58" spans="1:8" x14ac:dyDescent="0.25">
      <c r="A58" s="28"/>
      <c r="B58" s="28"/>
      <c r="C58" s="28"/>
      <c r="D58" s="28"/>
      <c r="E58" s="28"/>
      <c r="F58" s="28"/>
      <c r="G58" s="28"/>
      <c r="H58" t="s">
        <v>16</v>
      </c>
    </row>
    <row r="59" spans="1:8" x14ac:dyDescent="0.25">
      <c r="A59" s="28"/>
      <c r="B59" s="28"/>
      <c r="C59" s="28"/>
      <c r="D59" s="28"/>
      <c r="E59" s="28"/>
      <c r="F59" s="28"/>
      <c r="G59" s="28"/>
    </row>
    <row r="60" spans="1:8" x14ac:dyDescent="0.25">
      <c r="A60" s="28"/>
      <c r="B60" s="28"/>
      <c r="C60" s="28"/>
      <c r="D60" s="28"/>
      <c r="E60" s="28"/>
      <c r="F60" s="28"/>
      <c r="G60" s="28"/>
    </row>
    <row r="61" spans="1:8" ht="20.25" thickBot="1" x14ac:dyDescent="0.45">
      <c r="A61" s="239"/>
      <c r="B61" s="239"/>
      <c r="C61" s="240"/>
      <c r="D61" s="255"/>
      <c r="E61" s="243"/>
      <c r="F61" s="243"/>
      <c r="G61" s="242"/>
    </row>
    <row r="62" spans="1:8" ht="18" x14ac:dyDescent="0.35">
      <c r="A62" s="395"/>
      <c r="B62" s="397"/>
      <c r="C62" s="397"/>
      <c r="D62" s="360" t="s">
        <v>1302</v>
      </c>
      <c r="E62" s="11">
        <f>G57</f>
        <v>502036008.00000012</v>
      </c>
      <c r="F62" s="11"/>
      <c r="G62" s="11">
        <f>E62</f>
        <v>502036008.00000012</v>
      </c>
    </row>
    <row r="63" spans="1:8" ht="18" x14ac:dyDescent="0.35">
      <c r="A63" s="396">
        <v>46084</v>
      </c>
      <c r="B63" s="426" t="s">
        <v>1564</v>
      </c>
      <c r="C63" s="397"/>
      <c r="D63" s="311" t="s">
        <v>1316</v>
      </c>
      <c r="E63" s="13"/>
      <c r="F63" s="13">
        <v>9181648</v>
      </c>
      <c r="G63" s="13">
        <f>G62+E63-F63</f>
        <v>492854360.00000012</v>
      </c>
    </row>
    <row r="64" spans="1:8" ht="18" x14ac:dyDescent="0.35">
      <c r="A64" s="398">
        <v>46084</v>
      </c>
      <c r="B64" s="426" t="s">
        <v>1565</v>
      </c>
      <c r="C64" s="397"/>
      <c r="D64" s="312" t="s">
        <v>1315</v>
      </c>
      <c r="E64" s="13"/>
      <c r="F64" s="13">
        <v>13644269</v>
      </c>
      <c r="G64" s="13">
        <f t="shared" ref="G64:G77" si="2">G63+E64-F64</f>
        <v>479210091.00000012</v>
      </c>
    </row>
    <row r="65" spans="1:8" ht="18" x14ac:dyDescent="0.35">
      <c r="A65" s="398">
        <v>46084</v>
      </c>
      <c r="B65" s="426" t="s">
        <v>1566</v>
      </c>
      <c r="C65" s="397"/>
      <c r="D65" s="312" t="s">
        <v>1314</v>
      </c>
      <c r="E65" s="13"/>
      <c r="F65" s="13">
        <v>13682820</v>
      </c>
      <c r="G65" s="13">
        <f t="shared" si="2"/>
        <v>465527271.00000012</v>
      </c>
    </row>
    <row r="66" spans="1:8" ht="16.5" x14ac:dyDescent="0.3">
      <c r="A66" s="414">
        <v>46085</v>
      </c>
      <c r="B66" s="432" t="s">
        <v>1853</v>
      </c>
      <c r="C66" s="397" t="s">
        <v>1415</v>
      </c>
      <c r="D66" s="24" t="s">
        <v>231</v>
      </c>
      <c r="E66" s="13"/>
      <c r="F66" s="13">
        <v>100000000</v>
      </c>
      <c r="G66" s="13">
        <f t="shared" si="2"/>
        <v>365527271.00000012</v>
      </c>
    </row>
    <row r="67" spans="1:8" ht="16.5" x14ac:dyDescent="0.3">
      <c r="A67" s="415">
        <v>46085</v>
      </c>
      <c r="B67" s="428" t="s">
        <v>1608</v>
      </c>
      <c r="C67" s="397"/>
      <c r="D67" s="24" t="s">
        <v>1422</v>
      </c>
      <c r="E67" s="13"/>
      <c r="F67" s="13">
        <v>58791884</v>
      </c>
      <c r="G67" s="13">
        <f t="shared" si="2"/>
        <v>306735387.00000012</v>
      </c>
    </row>
    <row r="68" spans="1:8" ht="16.5" x14ac:dyDescent="0.3">
      <c r="A68" s="517">
        <v>46086</v>
      </c>
      <c r="B68" s="520" t="s">
        <v>1611</v>
      </c>
      <c r="C68" s="520"/>
      <c r="D68" s="24" t="s">
        <v>1423</v>
      </c>
      <c r="E68" s="525"/>
      <c r="F68" s="13">
        <v>133727</v>
      </c>
      <c r="G68" s="13">
        <f t="shared" si="2"/>
        <v>306601660.00000012</v>
      </c>
    </row>
    <row r="69" spans="1:8" ht="16.5" x14ac:dyDescent="0.3">
      <c r="A69" s="518"/>
      <c r="B69" s="521"/>
      <c r="C69" s="521"/>
      <c r="D69" s="24" t="s">
        <v>1424</v>
      </c>
      <c r="E69" s="526"/>
      <c r="F69" s="13">
        <v>289023</v>
      </c>
      <c r="G69" s="13">
        <f t="shared" si="2"/>
        <v>306312637.00000012</v>
      </c>
    </row>
    <row r="70" spans="1:8" ht="16.5" x14ac:dyDescent="0.3">
      <c r="A70" s="519"/>
      <c r="B70" s="522"/>
      <c r="C70" s="522"/>
      <c r="D70" s="24" t="s">
        <v>1425</v>
      </c>
      <c r="E70" s="527"/>
      <c r="F70" s="13">
        <v>1150000</v>
      </c>
      <c r="G70" s="13">
        <f t="shared" si="2"/>
        <v>305162637.00000012</v>
      </c>
    </row>
    <row r="71" spans="1:8" ht="16.5" x14ac:dyDescent="0.3">
      <c r="A71" s="416">
        <v>46086</v>
      </c>
      <c r="B71" s="397" t="s">
        <v>1612</v>
      </c>
      <c r="C71" s="397"/>
      <c r="D71" s="24" t="s">
        <v>1426</v>
      </c>
      <c r="E71" s="13"/>
      <c r="F71" s="13">
        <v>57604291</v>
      </c>
      <c r="G71" s="13">
        <f t="shared" si="2"/>
        <v>247558346.00000012</v>
      </c>
    </row>
    <row r="72" spans="1:8" ht="16.5" x14ac:dyDescent="0.3">
      <c r="A72" s="427">
        <v>46092</v>
      </c>
      <c r="B72" s="430" t="s">
        <v>1703</v>
      </c>
      <c r="C72" s="397"/>
      <c r="D72" s="103" t="s">
        <v>1583</v>
      </c>
      <c r="E72" s="18"/>
      <c r="F72" s="18">
        <v>361590</v>
      </c>
      <c r="G72" s="13">
        <f t="shared" si="2"/>
        <v>247196756.00000012</v>
      </c>
      <c r="H72" t="s">
        <v>1756</v>
      </c>
    </row>
    <row r="73" spans="1:8" ht="16.5" x14ac:dyDescent="0.3">
      <c r="A73" s="429">
        <v>46098</v>
      </c>
      <c r="B73" s="467" t="s">
        <v>2470</v>
      </c>
      <c r="C73" s="397"/>
      <c r="D73" s="162" t="s">
        <v>1653</v>
      </c>
      <c r="E73" s="13"/>
      <c r="F73" s="13">
        <v>66767756</v>
      </c>
      <c r="G73" s="13">
        <f t="shared" si="2"/>
        <v>180429000.00000012</v>
      </c>
    </row>
    <row r="74" spans="1:8" ht="16.5" x14ac:dyDescent="0.3">
      <c r="A74" s="470">
        <v>46112</v>
      </c>
      <c r="B74" s="471"/>
      <c r="C74" s="471"/>
      <c r="D74" s="392"/>
      <c r="E74" s="315"/>
      <c r="F74" s="315">
        <v>1925000</v>
      </c>
      <c r="G74" s="13">
        <f t="shared" si="2"/>
        <v>178504000.00000012</v>
      </c>
    </row>
    <row r="75" spans="1:8" ht="16.5" x14ac:dyDescent="0.3">
      <c r="A75" s="433">
        <v>46112</v>
      </c>
      <c r="B75" s="467" t="s">
        <v>2469</v>
      </c>
      <c r="C75" s="397"/>
      <c r="D75" s="24" t="s">
        <v>690</v>
      </c>
      <c r="E75" s="13"/>
      <c r="F75" s="13">
        <v>25000</v>
      </c>
      <c r="G75" s="13">
        <f t="shared" si="2"/>
        <v>178479000.00000012</v>
      </c>
    </row>
    <row r="76" spans="1:8" ht="16.5" x14ac:dyDescent="0.3">
      <c r="A76" s="433">
        <v>46112</v>
      </c>
      <c r="B76" s="467" t="s">
        <v>2477</v>
      </c>
      <c r="C76" s="397"/>
      <c r="D76" s="24" t="s">
        <v>691</v>
      </c>
      <c r="E76" s="13">
        <v>67965.899999999994</v>
      </c>
      <c r="F76" s="13"/>
      <c r="G76" s="13">
        <f t="shared" si="2"/>
        <v>178546965.90000013</v>
      </c>
    </row>
    <row r="77" spans="1:8" ht="16.5" x14ac:dyDescent="0.3">
      <c r="A77" s="433">
        <v>46112</v>
      </c>
      <c r="B77" s="467" t="s">
        <v>2471</v>
      </c>
      <c r="C77" s="397"/>
      <c r="D77" s="24" t="s">
        <v>692</v>
      </c>
      <c r="E77" s="13"/>
      <c r="F77" s="13">
        <v>13593.18</v>
      </c>
      <c r="G77" s="13">
        <f t="shared" si="2"/>
        <v>178533372.72000012</v>
      </c>
    </row>
    <row r="78" spans="1:8" ht="17.25" thickBot="1" x14ac:dyDescent="0.35">
      <c r="A78" s="396"/>
      <c r="B78" s="397"/>
      <c r="C78" s="397"/>
      <c r="D78" s="24"/>
      <c r="E78" s="13"/>
      <c r="F78" s="13"/>
      <c r="G78" s="13"/>
    </row>
    <row r="79" spans="1:8" ht="18.75" thickBot="1" x14ac:dyDescent="0.4">
      <c r="A79" s="505" t="s">
        <v>3</v>
      </c>
      <c r="B79" s="506"/>
      <c r="C79" s="506"/>
      <c r="D79" s="507"/>
      <c r="E79" s="46">
        <f>SUM(E62:E77)</f>
        <v>502103973.9000001</v>
      </c>
      <c r="F79" s="46">
        <f>SUM(F62:F77)</f>
        <v>323570601.18000001</v>
      </c>
      <c r="G79" s="46">
        <f>E79-F79</f>
        <v>178533372.72000009</v>
      </c>
    </row>
    <row r="80" spans="1:8" x14ac:dyDescent="0.25">
      <c r="A80" s="28"/>
      <c r="B80" s="28"/>
      <c r="C80" s="28"/>
      <c r="D80" s="28"/>
      <c r="E80" s="28"/>
      <c r="F80" s="28"/>
      <c r="G80" s="28"/>
    </row>
    <row r="81" spans="1:7" x14ac:dyDescent="0.25">
      <c r="A81" s="28"/>
      <c r="B81" s="28"/>
      <c r="C81" s="28"/>
      <c r="D81" s="28"/>
      <c r="E81" s="28"/>
      <c r="F81" s="28"/>
      <c r="G81" s="28"/>
    </row>
    <row r="82" spans="1:7" x14ac:dyDescent="0.25">
      <c r="A82" s="28"/>
      <c r="B82" s="28"/>
      <c r="C82" s="28"/>
      <c r="D82" s="28"/>
      <c r="E82" s="28"/>
      <c r="F82" s="28"/>
      <c r="G82" s="28"/>
    </row>
    <row r="83" spans="1:7" ht="20.25" thickBot="1" x14ac:dyDescent="0.45">
      <c r="A83" s="239"/>
      <c r="B83" s="239"/>
      <c r="C83" s="240"/>
      <c r="D83" s="255"/>
      <c r="E83" s="243"/>
      <c r="F83" s="243"/>
      <c r="G83" s="242"/>
    </row>
    <row r="84" spans="1:7" ht="18" x14ac:dyDescent="0.35">
      <c r="A84" s="435"/>
      <c r="B84" s="434"/>
      <c r="C84" s="434"/>
      <c r="D84" s="360" t="s">
        <v>1867</v>
      </c>
      <c r="E84" s="11">
        <f>G79</f>
        <v>178533372.72000009</v>
      </c>
      <c r="F84" s="11"/>
      <c r="G84" s="11">
        <f>E84</f>
        <v>178533372.72000009</v>
      </c>
    </row>
    <row r="85" spans="1:7" ht="16.5" x14ac:dyDescent="0.3">
      <c r="A85" s="433">
        <v>46119</v>
      </c>
      <c r="B85" s="467" t="s">
        <v>2268</v>
      </c>
      <c r="C85" s="434" t="s">
        <v>1893</v>
      </c>
      <c r="D85" s="24" t="s">
        <v>231</v>
      </c>
      <c r="E85" s="13"/>
      <c r="F85" s="13">
        <v>100000000</v>
      </c>
      <c r="G85" s="13">
        <f>G84+E85-F85</f>
        <v>78533372.720000088</v>
      </c>
    </row>
    <row r="86" spans="1:7" ht="18" x14ac:dyDescent="0.35">
      <c r="A86" s="440">
        <v>46119</v>
      </c>
      <c r="B86" s="466" t="s">
        <v>2405</v>
      </c>
      <c r="C86" s="434"/>
      <c r="D86" s="312" t="s">
        <v>1896</v>
      </c>
      <c r="E86" s="13"/>
      <c r="F86" s="13">
        <v>13682820</v>
      </c>
      <c r="G86" s="13">
        <f t="shared" ref="G86:G111" si="3">G85+E86-F86</f>
        <v>64850552.720000088</v>
      </c>
    </row>
    <row r="87" spans="1:7" ht="18" x14ac:dyDescent="0.35">
      <c r="A87" s="440">
        <v>46119</v>
      </c>
      <c r="B87" s="466" t="s">
        <v>2406</v>
      </c>
      <c r="C87" s="434"/>
      <c r="D87" s="311" t="s">
        <v>1895</v>
      </c>
      <c r="E87" s="13"/>
      <c r="F87" s="13">
        <v>9469148</v>
      </c>
      <c r="G87" s="13">
        <f t="shared" si="3"/>
        <v>55381404.720000088</v>
      </c>
    </row>
    <row r="88" spans="1:7" ht="18" x14ac:dyDescent="0.35">
      <c r="A88" s="440">
        <v>46119</v>
      </c>
      <c r="B88" s="466" t="s">
        <v>2407</v>
      </c>
      <c r="C88" s="434"/>
      <c r="D88" s="312" t="s">
        <v>1894</v>
      </c>
      <c r="E88" s="13"/>
      <c r="F88" s="13">
        <v>14152469</v>
      </c>
      <c r="G88" s="13">
        <f t="shared" si="3"/>
        <v>41228935.720000088</v>
      </c>
    </row>
    <row r="89" spans="1:7" ht="16.5" x14ac:dyDescent="0.3">
      <c r="A89" s="440">
        <v>46119</v>
      </c>
      <c r="B89" s="467" t="s">
        <v>2439</v>
      </c>
      <c r="C89" s="434"/>
      <c r="D89" s="24" t="s">
        <v>750</v>
      </c>
      <c r="E89" s="13">
        <v>500000000</v>
      </c>
      <c r="F89" s="13"/>
      <c r="G89" s="13">
        <f t="shared" si="3"/>
        <v>541228935.72000003</v>
      </c>
    </row>
    <row r="90" spans="1:7" ht="33" x14ac:dyDescent="0.3">
      <c r="A90" s="442">
        <v>46119</v>
      </c>
      <c r="B90" s="466" t="s">
        <v>2408</v>
      </c>
      <c r="C90" s="441"/>
      <c r="D90" s="443" t="s">
        <v>1908</v>
      </c>
      <c r="E90" s="13"/>
      <c r="F90" s="13">
        <v>8106752</v>
      </c>
      <c r="G90" s="13">
        <f t="shared" si="3"/>
        <v>533122183.72000003</v>
      </c>
    </row>
    <row r="91" spans="1:7" ht="16.5" x14ac:dyDescent="0.3">
      <c r="A91" s="517">
        <v>46120</v>
      </c>
      <c r="B91" s="520" t="s">
        <v>2411</v>
      </c>
      <c r="C91" s="520"/>
      <c r="D91" s="24" t="s">
        <v>1937</v>
      </c>
      <c r="E91" s="525"/>
      <c r="F91" s="13">
        <v>392000</v>
      </c>
      <c r="G91" s="13">
        <f t="shared" si="3"/>
        <v>532730183.72000003</v>
      </c>
    </row>
    <row r="92" spans="1:7" ht="16.5" x14ac:dyDescent="0.3">
      <c r="A92" s="519"/>
      <c r="B92" s="522"/>
      <c r="C92" s="522"/>
      <c r="D92" s="24" t="s">
        <v>1938</v>
      </c>
      <c r="E92" s="527"/>
      <c r="F92" s="13">
        <v>175020</v>
      </c>
      <c r="G92" s="13">
        <f t="shared" si="3"/>
        <v>532555163.72000003</v>
      </c>
    </row>
    <row r="93" spans="1:7" ht="16.5" x14ac:dyDescent="0.3">
      <c r="A93" s="444">
        <v>46120</v>
      </c>
      <c r="B93" s="466" t="s">
        <v>2412</v>
      </c>
      <c r="C93" s="441"/>
      <c r="D93" s="24" t="s">
        <v>1936</v>
      </c>
      <c r="E93" s="13"/>
      <c r="F93" s="13">
        <v>58791884</v>
      </c>
      <c r="G93" s="13">
        <f t="shared" si="3"/>
        <v>473763279.72000003</v>
      </c>
    </row>
    <row r="94" spans="1:7" ht="16.5" x14ac:dyDescent="0.3">
      <c r="A94" s="444">
        <v>46120</v>
      </c>
      <c r="B94" s="466" t="s">
        <v>2413</v>
      </c>
      <c r="C94" s="441"/>
      <c r="D94" s="24" t="s">
        <v>2206</v>
      </c>
      <c r="E94" s="13"/>
      <c r="F94" s="13">
        <v>66953796</v>
      </c>
      <c r="G94" s="13">
        <f t="shared" si="3"/>
        <v>406809483.72000003</v>
      </c>
    </row>
    <row r="95" spans="1:7" ht="16.5" x14ac:dyDescent="0.3">
      <c r="A95" s="444">
        <v>46122</v>
      </c>
      <c r="B95" s="441" t="s">
        <v>1944</v>
      </c>
      <c r="C95" s="441"/>
      <c r="D95" s="24" t="s">
        <v>1945</v>
      </c>
      <c r="E95" s="13"/>
      <c r="F95" s="13">
        <v>1925000</v>
      </c>
      <c r="G95" s="13">
        <f t="shared" si="3"/>
        <v>404884483.72000003</v>
      </c>
    </row>
    <row r="96" spans="1:7" ht="16.5" x14ac:dyDescent="0.3">
      <c r="A96" s="445">
        <v>46125</v>
      </c>
      <c r="B96" s="467" t="s">
        <v>2442</v>
      </c>
      <c r="C96" s="441"/>
      <c r="D96" s="24" t="s">
        <v>1970</v>
      </c>
      <c r="E96" s="13"/>
      <c r="F96" s="13">
        <v>317372515</v>
      </c>
      <c r="G96" s="13">
        <f t="shared" si="3"/>
        <v>87511968.720000029</v>
      </c>
    </row>
    <row r="97" spans="1:7" ht="16.5" x14ac:dyDescent="0.3">
      <c r="A97" s="446">
        <v>46126</v>
      </c>
      <c r="B97" s="434" t="s">
        <v>2213</v>
      </c>
      <c r="C97" s="434"/>
      <c r="D97" s="42" t="s">
        <v>2220</v>
      </c>
      <c r="E97" s="13">
        <v>31680000</v>
      </c>
      <c r="F97" s="13"/>
      <c r="G97" s="13">
        <f t="shared" si="3"/>
        <v>119191968.72000003</v>
      </c>
    </row>
    <row r="98" spans="1:7" ht="16.5" x14ac:dyDescent="0.3">
      <c r="A98" s="448">
        <v>46129</v>
      </c>
      <c r="B98" s="434" t="s">
        <v>2057</v>
      </c>
      <c r="C98" s="434"/>
      <c r="D98" s="42" t="s">
        <v>2058</v>
      </c>
      <c r="E98" s="13"/>
      <c r="F98" s="13">
        <v>348000</v>
      </c>
      <c r="G98" s="13">
        <f t="shared" si="3"/>
        <v>118843968.72000003</v>
      </c>
    </row>
    <row r="99" spans="1:7" ht="16.5" x14ac:dyDescent="0.3">
      <c r="A99" s="449">
        <v>46132</v>
      </c>
      <c r="B99" s="434" t="s">
        <v>2209</v>
      </c>
      <c r="C99" s="434"/>
      <c r="D99" s="439" t="s">
        <v>2210</v>
      </c>
      <c r="E99" s="13">
        <v>220000000</v>
      </c>
      <c r="F99" s="13"/>
      <c r="G99" s="13">
        <f t="shared" si="3"/>
        <v>338843968.72000003</v>
      </c>
    </row>
    <row r="100" spans="1:7" ht="16.5" x14ac:dyDescent="0.3">
      <c r="A100" s="450">
        <v>46133</v>
      </c>
      <c r="B100" s="434" t="s">
        <v>2102</v>
      </c>
      <c r="C100" s="434"/>
      <c r="D100" s="42" t="s">
        <v>2103</v>
      </c>
      <c r="E100" s="13"/>
      <c r="F100" s="13">
        <v>369460</v>
      </c>
      <c r="G100" s="13">
        <f t="shared" si="3"/>
        <v>338474508.72000003</v>
      </c>
    </row>
    <row r="101" spans="1:7" ht="16.5" x14ac:dyDescent="0.3">
      <c r="A101" s="450">
        <v>46133</v>
      </c>
      <c r="B101" s="467" t="s">
        <v>2443</v>
      </c>
      <c r="C101" s="434"/>
      <c r="D101" s="42" t="s">
        <v>2050</v>
      </c>
      <c r="E101" s="13"/>
      <c r="F101" s="13">
        <v>52828385</v>
      </c>
      <c r="G101" s="13">
        <f t="shared" si="3"/>
        <v>285646123.72000003</v>
      </c>
    </row>
    <row r="102" spans="1:7" ht="16.5" x14ac:dyDescent="0.3">
      <c r="A102" s="450">
        <v>46133</v>
      </c>
      <c r="B102" s="451" t="s">
        <v>2241</v>
      </c>
      <c r="C102" s="451"/>
      <c r="D102" s="42" t="s">
        <v>2242</v>
      </c>
      <c r="E102" s="13">
        <v>109750000</v>
      </c>
      <c r="F102" s="13"/>
      <c r="G102" s="13">
        <f t="shared" si="3"/>
        <v>395396123.72000003</v>
      </c>
    </row>
    <row r="103" spans="1:7" ht="16.5" x14ac:dyDescent="0.3">
      <c r="A103" s="453">
        <v>46134</v>
      </c>
      <c r="B103" s="467" t="s">
        <v>2447</v>
      </c>
      <c r="C103" s="451"/>
      <c r="D103" s="162" t="s">
        <v>2072</v>
      </c>
      <c r="E103" s="13"/>
      <c r="F103" s="13">
        <v>126097021</v>
      </c>
      <c r="G103" s="13">
        <f t="shared" si="3"/>
        <v>269299102.72000003</v>
      </c>
    </row>
    <row r="104" spans="1:7" ht="16.5" x14ac:dyDescent="0.3">
      <c r="A104" s="454">
        <v>46139</v>
      </c>
      <c r="B104" s="467" t="s">
        <v>2388</v>
      </c>
      <c r="C104" s="451" t="s">
        <v>2090</v>
      </c>
      <c r="D104" s="24" t="s">
        <v>750</v>
      </c>
      <c r="E104" s="13"/>
      <c r="F104" s="13">
        <v>100000000</v>
      </c>
      <c r="G104" s="13">
        <f t="shared" si="3"/>
        <v>169299102.72000003</v>
      </c>
    </row>
    <row r="105" spans="1:7" ht="16.5" x14ac:dyDescent="0.3">
      <c r="A105" s="454">
        <v>46139</v>
      </c>
      <c r="B105" s="467" t="s">
        <v>2452</v>
      </c>
      <c r="C105" s="451"/>
      <c r="D105" s="42" t="s">
        <v>2091</v>
      </c>
      <c r="E105" s="13"/>
      <c r="F105" s="13">
        <v>533112</v>
      </c>
      <c r="G105" s="13">
        <f t="shared" si="3"/>
        <v>168765990.72000003</v>
      </c>
    </row>
    <row r="106" spans="1:7" ht="33" x14ac:dyDescent="0.3">
      <c r="A106" s="455">
        <v>46142</v>
      </c>
      <c r="B106" s="451"/>
      <c r="C106" s="451"/>
      <c r="D106" s="443" t="s">
        <v>2133</v>
      </c>
      <c r="E106" s="13"/>
      <c r="F106" s="13">
        <v>5447261</v>
      </c>
      <c r="G106" s="13">
        <f t="shared" si="3"/>
        <v>163318729.72000003</v>
      </c>
    </row>
    <row r="107" spans="1:7" ht="16.5" x14ac:dyDescent="0.3">
      <c r="A107" s="455">
        <v>46142</v>
      </c>
      <c r="B107" s="451"/>
      <c r="C107" s="451"/>
      <c r="D107" s="42" t="s">
        <v>2507</v>
      </c>
      <c r="E107" s="13"/>
      <c r="F107" s="13">
        <v>12991843</v>
      </c>
      <c r="G107" s="13">
        <f t="shared" si="3"/>
        <v>150326886.72000003</v>
      </c>
    </row>
    <row r="108" spans="1:7" ht="16.5" x14ac:dyDescent="0.3">
      <c r="A108" s="455">
        <v>46142</v>
      </c>
      <c r="B108" s="451"/>
      <c r="C108" s="451"/>
      <c r="D108" s="42" t="s">
        <v>2134</v>
      </c>
      <c r="E108" s="13"/>
      <c r="F108" s="13">
        <v>54253734</v>
      </c>
      <c r="G108" s="13">
        <f t="shared" si="3"/>
        <v>96073152.720000029</v>
      </c>
    </row>
    <row r="109" spans="1:7" ht="16.5" x14ac:dyDescent="0.3">
      <c r="A109" s="458">
        <v>46142</v>
      </c>
      <c r="B109" s="451"/>
      <c r="C109" s="451"/>
      <c r="D109" s="24" t="s">
        <v>690</v>
      </c>
      <c r="E109" s="13"/>
      <c r="F109" s="13">
        <v>25000</v>
      </c>
      <c r="G109" s="13">
        <f t="shared" si="3"/>
        <v>96048152.720000029</v>
      </c>
    </row>
    <row r="110" spans="1:7" ht="16.5" x14ac:dyDescent="0.3">
      <c r="A110" s="458">
        <v>46142</v>
      </c>
      <c r="B110" s="456"/>
      <c r="C110" s="456"/>
      <c r="D110" s="24" t="s">
        <v>691</v>
      </c>
      <c r="E110" s="13">
        <v>51142.87</v>
      </c>
      <c r="F110" s="13"/>
      <c r="G110" s="13">
        <f t="shared" si="3"/>
        <v>96099295.590000033</v>
      </c>
    </row>
    <row r="111" spans="1:7" ht="16.5" x14ac:dyDescent="0.3">
      <c r="A111" s="458">
        <v>46142</v>
      </c>
      <c r="B111" s="456"/>
      <c r="C111" s="456"/>
      <c r="D111" s="24" t="s">
        <v>692</v>
      </c>
      <c r="E111" s="13"/>
      <c r="F111" s="13">
        <v>10228.57</v>
      </c>
      <c r="G111" s="13">
        <f t="shared" si="3"/>
        <v>96089067.020000041</v>
      </c>
    </row>
    <row r="112" spans="1:7" ht="17.25" thickBot="1" x14ac:dyDescent="0.35">
      <c r="A112" s="455"/>
      <c r="B112" s="456"/>
      <c r="C112" s="456"/>
      <c r="D112" s="42"/>
      <c r="E112" s="13"/>
      <c r="F112" s="13"/>
      <c r="G112" s="13"/>
    </row>
    <row r="113" spans="1:7" ht="18.75" thickBot="1" x14ac:dyDescent="0.4">
      <c r="A113" s="505" t="s">
        <v>3</v>
      </c>
      <c r="B113" s="506"/>
      <c r="C113" s="506"/>
      <c r="D113" s="507"/>
      <c r="E113" s="46">
        <f>SUM(E84:E111)</f>
        <v>1040014515.59</v>
      </c>
      <c r="F113" s="46">
        <f>SUM(F84:F111)</f>
        <v>943925448.57000005</v>
      </c>
      <c r="G113" s="46">
        <f>E113-F113</f>
        <v>96089067.019999981</v>
      </c>
    </row>
    <row r="114" spans="1:7" x14ac:dyDescent="0.25">
      <c r="A114" s="28"/>
      <c r="B114" s="28"/>
      <c r="C114" s="28"/>
      <c r="D114" s="28"/>
      <c r="E114" s="28"/>
      <c r="F114" s="28"/>
      <c r="G114" s="28"/>
    </row>
    <row r="115" spans="1:7" x14ac:dyDescent="0.25">
      <c r="A115" s="28"/>
      <c r="B115" s="28"/>
      <c r="C115" s="28"/>
      <c r="D115" s="28"/>
      <c r="E115" s="28"/>
      <c r="F115" s="28"/>
      <c r="G115" s="28"/>
    </row>
    <row r="116" spans="1:7" x14ac:dyDescent="0.25">
      <c r="A116" s="28"/>
      <c r="B116" s="28"/>
      <c r="C116" s="28"/>
      <c r="D116" s="28"/>
      <c r="E116" s="28"/>
      <c r="F116" s="28"/>
      <c r="G116" s="28"/>
    </row>
    <row r="117" spans="1:7" ht="20.25" thickBot="1" x14ac:dyDescent="0.45">
      <c r="A117" s="239"/>
      <c r="B117" s="239"/>
      <c r="C117" s="240"/>
      <c r="D117" s="255"/>
      <c r="E117" s="243"/>
      <c r="F117" s="243"/>
      <c r="G117" s="242"/>
    </row>
    <row r="118" spans="1:7" ht="18" x14ac:dyDescent="0.35">
      <c r="A118" s="457"/>
      <c r="B118" s="459"/>
      <c r="C118" s="459"/>
      <c r="D118" s="360" t="s">
        <v>2154</v>
      </c>
      <c r="E118" s="11">
        <f>G113</f>
        <v>96089067.019999981</v>
      </c>
      <c r="F118" s="11"/>
      <c r="G118" s="11">
        <f>E118</f>
        <v>96089067.019999981</v>
      </c>
    </row>
    <row r="119" spans="1:7" ht="16.5" x14ac:dyDescent="0.3">
      <c r="A119" s="458">
        <v>46148</v>
      </c>
      <c r="B119" s="459" t="s">
        <v>2229</v>
      </c>
      <c r="C119" s="459"/>
      <c r="D119" s="42" t="s">
        <v>2230</v>
      </c>
      <c r="E119" s="13">
        <v>43277691</v>
      </c>
      <c r="F119" s="13"/>
      <c r="G119" s="13">
        <f>G118+E119-F119</f>
        <v>139366758.01999998</v>
      </c>
    </row>
    <row r="120" spans="1:7" ht="18" x14ac:dyDescent="0.35">
      <c r="A120" s="463">
        <v>46148</v>
      </c>
      <c r="B120" s="459"/>
      <c r="C120" s="459"/>
      <c r="D120" s="311" t="s">
        <v>2190</v>
      </c>
      <c r="E120" s="13"/>
      <c r="F120" s="13">
        <v>9182648</v>
      </c>
      <c r="G120" s="13">
        <f t="shared" ref="G120:G132" si="4">G119+E120-F120</f>
        <v>130184110.01999998</v>
      </c>
    </row>
    <row r="121" spans="1:7" ht="18" x14ac:dyDescent="0.35">
      <c r="A121" s="463">
        <v>46148</v>
      </c>
      <c r="B121" s="459"/>
      <c r="C121" s="459"/>
      <c r="D121" s="312" t="s">
        <v>2189</v>
      </c>
      <c r="E121" s="13"/>
      <c r="F121" s="13">
        <v>13682820</v>
      </c>
      <c r="G121" s="13">
        <f t="shared" si="4"/>
        <v>116501290.01999998</v>
      </c>
    </row>
    <row r="122" spans="1:7" ht="18" x14ac:dyDescent="0.35">
      <c r="A122" s="463">
        <v>46148</v>
      </c>
      <c r="B122" s="459"/>
      <c r="C122" s="459"/>
      <c r="D122" s="312" t="s">
        <v>2188</v>
      </c>
      <c r="E122" s="13"/>
      <c r="F122" s="13">
        <v>13644269</v>
      </c>
      <c r="G122" s="13">
        <f t="shared" si="4"/>
        <v>102857021.01999998</v>
      </c>
    </row>
    <row r="123" spans="1:7" ht="16.5" x14ac:dyDescent="0.3">
      <c r="A123" s="463">
        <v>46148</v>
      </c>
      <c r="B123" s="459"/>
      <c r="C123" s="459"/>
      <c r="D123" s="24" t="s">
        <v>2187</v>
      </c>
      <c r="E123" s="13"/>
      <c r="F123" s="13">
        <v>24501146</v>
      </c>
      <c r="G123" s="13">
        <f t="shared" si="4"/>
        <v>78355875.019999981</v>
      </c>
    </row>
    <row r="124" spans="1:7" ht="16.5" x14ac:dyDescent="0.3">
      <c r="A124" s="465">
        <v>46150</v>
      </c>
      <c r="B124" s="459" t="s">
        <v>176</v>
      </c>
      <c r="C124" s="459"/>
      <c r="D124" s="262"/>
      <c r="E124" s="13">
        <v>109750000</v>
      </c>
      <c r="F124" s="13"/>
      <c r="G124" s="13">
        <f t="shared" si="4"/>
        <v>188105875.01999998</v>
      </c>
    </row>
    <row r="125" spans="1:7" ht="16.5" x14ac:dyDescent="0.3">
      <c r="A125" s="465">
        <v>46150</v>
      </c>
      <c r="B125" s="459"/>
      <c r="C125" s="459"/>
      <c r="D125" s="24" t="s">
        <v>2205</v>
      </c>
      <c r="E125" s="13"/>
      <c r="F125" s="13">
        <v>58640643</v>
      </c>
      <c r="G125" s="13">
        <f t="shared" si="4"/>
        <v>129465232.01999998</v>
      </c>
    </row>
    <row r="126" spans="1:7" ht="16.5" x14ac:dyDescent="0.3">
      <c r="A126" s="523">
        <v>46150</v>
      </c>
      <c r="B126" s="520"/>
      <c r="C126" s="520"/>
      <c r="D126" s="24" t="s">
        <v>2207</v>
      </c>
      <c r="E126" s="525"/>
      <c r="F126" s="13">
        <v>738041</v>
      </c>
      <c r="G126" s="13">
        <f t="shared" si="4"/>
        <v>128727191.01999998</v>
      </c>
    </row>
    <row r="127" spans="1:7" ht="16.5" x14ac:dyDescent="0.3">
      <c r="A127" s="524"/>
      <c r="B127" s="522"/>
      <c r="C127" s="522"/>
      <c r="D127" s="24" t="s">
        <v>2208</v>
      </c>
      <c r="E127" s="527"/>
      <c r="F127" s="13">
        <v>288725</v>
      </c>
      <c r="G127" s="13">
        <f t="shared" si="4"/>
        <v>128438466.01999998</v>
      </c>
    </row>
    <row r="128" spans="1:7" ht="16.5" x14ac:dyDescent="0.3">
      <c r="A128" s="458">
        <v>46155</v>
      </c>
      <c r="B128" s="459"/>
      <c r="C128" s="459"/>
      <c r="D128" s="24" t="s">
        <v>2513</v>
      </c>
      <c r="E128" s="13"/>
      <c r="F128" s="13">
        <v>25000</v>
      </c>
      <c r="G128" s="13">
        <f t="shared" si="4"/>
        <v>128413466.01999998</v>
      </c>
    </row>
    <row r="129" spans="1:7" ht="16.5" x14ac:dyDescent="0.3">
      <c r="A129" s="472">
        <v>46155</v>
      </c>
      <c r="B129" s="459"/>
      <c r="C129" s="459"/>
      <c r="D129" s="24" t="s">
        <v>2514</v>
      </c>
      <c r="E129" s="13"/>
      <c r="F129" s="13">
        <v>250000</v>
      </c>
      <c r="G129" s="13">
        <f t="shared" si="4"/>
        <v>128163466.01999998</v>
      </c>
    </row>
    <row r="130" spans="1:7" ht="16.5" x14ac:dyDescent="0.3">
      <c r="A130" s="472">
        <v>46157</v>
      </c>
      <c r="B130" s="459" t="s">
        <v>2541</v>
      </c>
      <c r="C130" s="459"/>
      <c r="D130" s="42" t="s">
        <v>2542</v>
      </c>
      <c r="E130" s="13"/>
      <c r="F130" s="13">
        <v>1225000</v>
      </c>
      <c r="G130" s="13">
        <f t="shared" si="4"/>
        <v>126938466.01999998</v>
      </c>
    </row>
    <row r="131" spans="1:7" ht="16.5" x14ac:dyDescent="0.3">
      <c r="A131" s="474">
        <v>46162</v>
      </c>
      <c r="B131" s="459" t="s">
        <v>176</v>
      </c>
      <c r="C131" s="459"/>
      <c r="D131" s="439"/>
      <c r="E131" s="13">
        <v>26118000</v>
      </c>
      <c r="F131" s="13"/>
      <c r="G131" s="13">
        <f t="shared" si="4"/>
        <v>153056466.01999998</v>
      </c>
    </row>
    <row r="132" spans="1:7" ht="16.5" x14ac:dyDescent="0.3">
      <c r="A132" s="475">
        <v>46163</v>
      </c>
      <c r="B132" s="476" t="s">
        <v>176</v>
      </c>
      <c r="C132" s="459"/>
      <c r="D132" s="42"/>
      <c r="E132" s="13">
        <v>10786441</v>
      </c>
      <c r="F132" s="13"/>
      <c r="G132" s="13">
        <f t="shared" si="4"/>
        <v>163842907.01999998</v>
      </c>
    </row>
    <row r="133" spans="1:7" ht="16.5" x14ac:dyDescent="0.3">
      <c r="A133" s="458"/>
      <c r="B133" s="459"/>
      <c r="C133" s="459"/>
      <c r="D133" s="42"/>
      <c r="E133" s="13"/>
      <c r="F133" s="13"/>
      <c r="G133" s="13"/>
    </row>
    <row r="134" spans="1:7" ht="16.5" x14ac:dyDescent="0.3">
      <c r="A134" s="458"/>
      <c r="B134" s="459"/>
      <c r="C134" s="459"/>
      <c r="D134" s="24"/>
      <c r="E134" s="13"/>
      <c r="F134" s="13"/>
      <c r="G134" s="13"/>
    </row>
    <row r="135" spans="1:7" ht="16.5" x14ac:dyDescent="0.3">
      <c r="A135" s="458"/>
      <c r="B135" s="459"/>
      <c r="C135" s="459"/>
      <c r="D135" s="24"/>
      <c r="E135" s="13"/>
      <c r="F135" s="13"/>
      <c r="G135" s="13"/>
    </row>
    <row r="136" spans="1:7" ht="16.5" x14ac:dyDescent="0.3">
      <c r="A136" s="458"/>
      <c r="B136" s="459"/>
      <c r="C136" s="459"/>
      <c r="D136" s="24"/>
      <c r="E136" s="13"/>
      <c r="F136" s="13"/>
      <c r="G136" s="13"/>
    </row>
    <row r="137" spans="1:7" ht="16.5" x14ac:dyDescent="0.3">
      <c r="A137" s="458"/>
      <c r="B137" s="459"/>
      <c r="C137" s="459"/>
      <c r="D137" s="24"/>
      <c r="E137" s="13"/>
      <c r="F137" s="13"/>
      <c r="G137" s="13"/>
    </row>
    <row r="138" spans="1:7" ht="16.5" x14ac:dyDescent="0.3">
      <c r="A138" s="458"/>
      <c r="B138" s="459"/>
      <c r="C138" s="459"/>
      <c r="D138" s="262"/>
      <c r="E138" s="13"/>
      <c r="F138" s="13"/>
      <c r="G138" s="13"/>
    </row>
    <row r="139" spans="1:7" ht="16.5" x14ac:dyDescent="0.3">
      <c r="A139" s="458"/>
      <c r="B139" s="459"/>
      <c r="C139" s="459"/>
      <c r="D139" s="42"/>
      <c r="E139" s="13"/>
      <c r="F139" s="13"/>
      <c r="G139" s="13"/>
    </row>
    <row r="140" spans="1:7" ht="16.5" x14ac:dyDescent="0.3">
      <c r="A140" s="458"/>
      <c r="B140" s="459"/>
      <c r="C140" s="459"/>
      <c r="D140" s="42"/>
      <c r="E140" s="13"/>
      <c r="F140" s="13"/>
      <c r="G140" s="13"/>
    </row>
    <row r="141" spans="1:7" ht="16.5" x14ac:dyDescent="0.3">
      <c r="A141" s="458"/>
      <c r="B141" s="459"/>
      <c r="C141" s="459"/>
      <c r="D141" s="42"/>
      <c r="E141" s="13"/>
      <c r="F141" s="13"/>
      <c r="G141" s="13"/>
    </row>
    <row r="142" spans="1:7" ht="16.5" x14ac:dyDescent="0.3">
      <c r="A142" s="458"/>
      <c r="B142" s="459"/>
      <c r="C142" s="459"/>
      <c r="D142" s="42"/>
      <c r="E142" s="13"/>
      <c r="F142" s="13"/>
      <c r="G142" s="13"/>
    </row>
    <row r="143" spans="1:7" ht="16.5" x14ac:dyDescent="0.3">
      <c r="A143" s="458"/>
      <c r="B143" s="459"/>
      <c r="C143" s="459"/>
      <c r="D143" s="42"/>
      <c r="E143" s="13"/>
      <c r="F143" s="13"/>
      <c r="G143" s="13"/>
    </row>
    <row r="144" spans="1:7" ht="17.25" thickBot="1" x14ac:dyDescent="0.35">
      <c r="A144" s="458"/>
      <c r="B144" s="459"/>
      <c r="C144" s="459"/>
      <c r="D144" s="42"/>
      <c r="E144" s="13"/>
      <c r="F144" s="13"/>
      <c r="G144" s="13"/>
    </row>
    <row r="145" spans="1:7" ht="18.75" thickBot="1" x14ac:dyDescent="0.4">
      <c r="A145" s="505" t="s">
        <v>3</v>
      </c>
      <c r="B145" s="506"/>
      <c r="C145" s="506"/>
      <c r="D145" s="507"/>
      <c r="E145" s="46">
        <f>SUM(E118:E143)</f>
        <v>286021199.01999998</v>
      </c>
      <c r="F145" s="46">
        <f>SUM(F118:F143)</f>
        <v>122178292</v>
      </c>
      <c r="G145" s="46">
        <f>E145-F145</f>
        <v>163842907.01999998</v>
      </c>
    </row>
  </sheetData>
  <mergeCells count="27">
    <mergeCell ref="B126:B127"/>
    <mergeCell ref="C126:C127"/>
    <mergeCell ref="E126:E127"/>
    <mergeCell ref="E68:E70"/>
    <mergeCell ref="A79:D79"/>
    <mergeCell ref="E43:E45"/>
    <mergeCell ref="A57:D57"/>
    <mergeCell ref="A91:A92"/>
    <mergeCell ref="B91:B92"/>
    <mergeCell ref="C91:C92"/>
    <mergeCell ref="E91:E92"/>
    <mergeCell ref="A145:D145"/>
    <mergeCell ref="A9:A11"/>
    <mergeCell ref="B9:B11"/>
    <mergeCell ref="C9:C11"/>
    <mergeCell ref="A18:A20"/>
    <mergeCell ref="B18:B20"/>
    <mergeCell ref="C18:C20"/>
    <mergeCell ref="A31:D31"/>
    <mergeCell ref="A43:A45"/>
    <mergeCell ref="B43:B45"/>
    <mergeCell ref="C43:C45"/>
    <mergeCell ref="A68:A70"/>
    <mergeCell ref="B68:B70"/>
    <mergeCell ref="C68:C70"/>
    <mergeCell ref="A113:D113"/>
    <mergeCell ref="A126:A127"/>
  </mergeCells>
  <pageMargins left="0.7" right="0.7" top="0.75" bottom="0.75" header="0.3" footer="0.3"/>
  <pageSetup orientation="portrait" horizontalDpi="120" verticalDpi="72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75EE3-481A-474A-AC55-6D8247C61733}">
  <dimension ref="A1:H76"/>
  <sheetViews>
    <sheetView topLeftCell="E58" workbookViewId="0">
      <selection activeCell="E66" sqref="E66"/>
    </sheetView>
  </sheetViews>
  <sheetFormatPr defaultRowHeight="15" x14ac:dyDescent="0.25"/>
  <cols>
    <col min="1" max="1" width="15.7109375" bestFit="1" customWidth="1"/>
    <col min="2" max="2" width="20.7109375" bestFit="1" customWidth="1"/>
    <col min="3" max="3" width="11.7109375" bestFit="1" customWidth="1"/>
    <col min="4" max="4" width="83" customWidth="1"/>
    <col min="5" max="6" width="23.7109375" bestFit="1" customWidth="1"/>
    <col min="7" max="7" width="22.85546875" bestFit="1" customWidth="1"/>
  </cols>
  <sheetData>
    <row r="1" spans="1:7" ht="19.5" x14ac:dyDescent="0.4">
      <c r="A1" s="528" t="s">
        <v>4</v>
      </c>
      <c r="B1" s="528"/>
      <c r="C1" s="528"/>
      <c r="D1" s="528"/>
      <c r="E1" s="264"/>
      <c r="F1" s="264"/>
      <c r="G1" s="264"/>
    </row>
    <row r="2" spans="1:7" ht="19.5" x14ac:dyDescent="0.4">
      <c r="A2" s="528" t="s">
        <v>162</v>
      </c>
      <c r="B2" s="528"/>
      <c r="C2" s="528"/>
      <c r="D2" s="528"/>
      <c r="E2" s="528"/>
      <c r="F2" s="528"/>
      <c r="G2" s="528"/>
    </row>
    <row r="3" spans="1:7" ht="19.5" x14ac:dyDescent="0.4">
      <c r="A3" s="265" t="s">
        <v>163</v>
      </c>
      <c r="B3" s="231"/>
      <c r="C3" s="232"/>
      <c r="D3" s="233"/>
      <c r="E3" s="264"/>
      <c r="F3" s="264"/>
      <c r="G3" s="264"/>
    </row>
    <row r="4" spans="1:7" ht="15.75" thickBot="1" x14ac:dyDescent="0.3">
      <c r="A4" s="264"/>
      <c r="B4" s="264"/>
      <c r="C4" s="264"/>
      <c r="D4" s="264"/>
      <c r="E4" s="264"/>
      <c r="F4" s="264"/>
      <c r="G4" s="264"/>
    </row>
    <row r="5" spans="1:7" ht="18" x14ac:dyDescent="0.35">
      <c r="A5" s="266"/>
      <c r="B5" s="266"/>
      <c r="C5" s="267"/>
      <c r="D5" s="268" t="s">
        <v>175</v>
      </c>
      <c r="E5" s="269">
        <v>1088102238.79</v>
      </c>
      <c r="F5" s="269"/>
      <c r="G5" s="270">
        <f>E5</f>
        <v>1088102238.79</v>
      </c>
    </row>
    <row r="6" spans="1:7" ht="16.5" x14ac:dyDescent="0.3">
      <c r="A6" s="271">
        <v>46027</v>
      </c>
      <c r="B6" s="21" t="s">
        <v>669</v>
      </c>
      <c r="C6" s="272"/>
      <c r="D6" s="24" t="s">
        <v>157</v>
      </c>
      <c r="E6" s="273">
        <v>500000000</v>
      </c>
      <c r="F6" s="274"/>
      <c r="G6" s="275">
        <f>G5+E6-F6</f>
        <v>1588102238.79</v>
      </c>
    </row>
    <row r="7" spans="1:7" ht="132" x14ac:dyDescent="0.3">
      <c r="A7" s="271">
        <v>46027</v>
      </c>
      <c r="B7" s="276" t="s">
        <v>276</v>
      </c>
      <c r="C7" s="272" t="s">
        <v>202</v>
      </c>
      <c r="D7" s="277" t="s">
        <v>200</v>
      </c>
      <c r="E7" s="23"/>
      <c r="F7" s="278">
        <v>1070118500.15</v>
      </c>
      <c r="G7" s="275">
        <f t="shared" ref="G7:G15" si="0">G6+E7-F7</f>
        <v>517983738.63999999</v>
      </c>
    </row>
    <row r="8" spans="1:7" ht="16.5" x14ac:dyDescent="0.3">
      <c r="A8" s="271">
        <v>46027</v>
      </c>
      <c r="B8" s="276" t="s">
        <v>654</v>
      </c>
      <c r="C8" s="272"/>
      <c r="D8" s="277" t="s">
        <v>164</v>
      </c>
      <c r="E8" s="23"/>
      <c r="F8" s="278">
        <v>50000</v>
      </c>
      <c r="G8" s="275">
        <f t="shared" si="0"/>
        <v>517933738.63999999</v>
      </c>
    </row>
    <row r="9" spans="1:7" ht="49.5" x14ac:dyDescent="0.3">
      <c r="A9" s="271">
        <v>46027</v>
      </c>
      <c r="B9" s="279" t="s">
        <v>277</v>
      </c>
      <c r="C9" s="272" t="s">
        <v>202</v>
      </c>
      <c r="D9" s="15" t="s">
        <v>434</v>
      </c>
      <c r="E9" s="280"/>
      <c r="F9" s="281">
        <v>23823065</v>
      </c>
      <c r="G9" s="275">
        <f t="shared" si="0"/>
        <v>494110673.63999999</v>
      </c>
    </row>
    <row r="10" spans="1:7" ht="16.5" x14ac:dyDescent="0.3">
      <c r="A10" s="271">
        <v>46027</v>
      </c>
      <c r="B10" s="282" t="s">
        <v>655</v>
      </c>
      <c r="C10" s="282"/>
      <c r="D10" s="223" t="s">
        <v>201</v>
      </c>
      <c r="E10" s="280"/>
      <c r="F10" s="280">
        <v>50000</v>
      </c>
      <c r="G10" s="275">
        <f t="shared" si="0"/>
        <v>494060673.63999999</v>
      </c>
    </row>
    <row r="11" spans="1:7" ht="16.5" x14ac:dyDescent="0.3">
      <c r="A11" s="271">
        <v>46037</v>
      </c>
      <c r="B11" s="282" t="s">
        <v>1024</v>
      </c>
      <c r="C11" s="282"/>
      <c r="D11" s="24" t="s">
        <v>805</v>
      </c>
      <c r="E11" s="280"/>
      <c r="F11" s="280">
        <v>30000</v>
      </c>
      <c r="G11" s="275">
        <f t="shared" si="0"/>
        <v>494030673.63999999</v>
      </c>
    </row>
    <row r="12" spans="1:7" ht="66" x14ac:dyDescent="0.3">
      <c r="A12" s="271">
        <v>46043</v>
      </c>
      <c r="B12" s="283" t="s">
        <v>744</v>
      </c>
      <c r="C12" s="283" t="s">
        <v>435</v>
      </c>
      <c r="D12" s="15" t="s">
        <v>433</v>
      </c>
      <c r="E12" s="280"/>
      <c r="F12" s="281">
        <v>170717575</v>
      </c>
      <c r="G12" s="275">
        <f t="shared" si="0"/>
        <v>323313098.63999999</v>
      </c>
    </row>
    <row r="13" spans="1:7" ht="16.5" x14ac:dyDescent="0.3">
      <c r="A13" s="271">
        <v>46043</v>
      </c>
      <c r="B13" s="283" t="s">
        <v>1031</v>
      </c>
      <c r="C13" s="282"/>
      <c r="D13" s="223" t="s">
        <v>201</v>
      </c>
      <c r="E13" s="280"/>
      <c r="F13" s="281">
        <v>50000</v>
      </c>
      <c r="G13" s="275">
        <f t="shared" si="0"/>
        <v>323263098.63999999</v>
      </c>
    </row>
    <row r="14" spans="1:7" ht="16.5" x14ac:dyDescent="0.3">
      <c r="A14" s="271">
        <v>46052</v>
      </c>
      <c r="B14" s="282" t="s">
        <v>1074</v>
      </c>
      <c r="C14" s="282"/>
      <c r="D14" s="60" t="s">
        <v>806</v>
      </c>
      <c r="E14" s="280">
        <v>301622.52</v>
      </c>
      <c r="F14" s="280"/>
      <c r="G14" s="275">
        <f t="shared" si="0"/>
        <v>323564721.15999997</v>
      </c>
    </row>
    <row r="15" spans="1:7" ht="16.5" x14ac:dyDescent="0.3">
      <c r="A15" s="271">
        <v>46052</v>
      </c>
      <c r="B15" s="283" t="s">
        <v>1056</v>
      </c>
      <c r="C15" s="283"/>
      <c r="D15" s="60" t="s">
        <v>807</v>
      </c>
      <c r="E15" s="280"/>
      <c r="F15" s="281">
        <v>60324.5</v>
      </c>
      <c r="G15" s="275">
        <f t="shared" si="0"/>
        <v>323504396.65999997</v>
      </c>
    </row>
    <row r="16" spans="1:7" ht="17.25" thickBot="1" x14ac:dyDescent="0.35">
      <c r="A16" s="271"/>
      <c r="B16" s="282"/>
      <c r="C16" s="282"/>
      <c r="D16" s="60"/>
      <c r="E16" s="280"/>
      <c r="F16" s="280"/>
      <c r="G16" s="275"/>
    </row>
    <row r="17" spans="1:8" ht="18.75" thickBot="1" x14ac:dyDescent="0.4">
      <c r="A17" s="485" t="s">
        <v>3</v>
      </c>
      <c r="B17" s="486"/>
      <c r="C17" s="486"/>
      <c r="D17" s="487"/>
      <c r="E17" s="64">
        <f>SUM(E5:E16)</f>
        <v>1588403861.3099999</v>
      </c>
      <c r="F17" s="64">
        <f>SUM(F5:F15)</f>
        <v>1264899464.6500001</v>
      </c>
      <c r="G17" s="284">
        <f>E17-F17</f>
        <v>323504396.65999985</v>
      </c>
    </row>
    <row r="18" spans="1:8" x14ac:dyDescent="0.25">
      <c r="H18" t="s">
        <v>16</v>
      </c>
    </row>
    <row r="21" spans="1:8" ht="15.75" thickBot="1" x14ac:dyDescent="0.3"/>
    <row r="22" spans="1:8" ht="18" x14ac:dyDescent="0.35">
      <c r="A22" s="266"/>
      <c r="B22" s="266"/>
      <c r="C22" s="267"/>
      <c r="D22" s="268" t="s">
        <v>693</v>
      </c>
      <c r="E22" s="269">
        <f>G17</f>
        <v>323504396.65999985</v>
      </c>
      <c r="F22" s="269"/>
      <c r="G22" s="270">
        <f>E22</f>
        <v>323504396.65999985</v>
      </c>
    </row>
    <row r="23" spans="1:8" ht="18" x14ac:dyDescent="0.35">
      <c r="A23" s="419">
        <v>46066</v>
      </c>
      <c r="B23" s="368" t="s">
        <v>1503</v>
      </c>
      <c r="C23" s="369"/>
      <c r="D23" s="24" t="s">
        <v>1427</v>
      </c>
      <c r="E23" s="418"/>
      <c r="F23" s="358">
        <v>30000</v>
      </c>
      <c r="G23" s="367">
        <f>G22+E23-F23</f>
        <v>323474396.65999985</v>
      </c>
    </row>
    <row r="24" spans="1:8" ht="16.5" x14ac:dyDescent="0.3">
      <c r="A24" s="271">
        <v>46073</v>
      </c>
      <c r="B24" s="271" t="s">
        <v>1405</v>
      </c>
      <c r="C24" s="272"/>
      <c r="D24" s="24" t="s">
        <v>157</v>
      </c>
      <c r="E24" s="358">
        <v>500000000</v>
      </c>
      <c r="F24" s="358"/>
      <c r="G24" s="367">
        <f t="shared" ref="G24:G26" si="1">G23+E24-F24</f>
        <v>823474396.65999985</v>
      </c>
    </row>
    <row r="25" spans="1:8" ht="16.5" x14ac:dyDescent="0.3">
      <c r="A25" s="368">
        <v>46080</v>
      </c>
      <c r="B25" s="368" t="s">
        <v>1883</v>
      </c>
      <c r="C25" s="369"/>
      <c r="D25" s="60" t="s">
        <v>1428</v>
      </c>
      <c r="E25" s="358">
        <v>269116.82</v>
      </c>
      <c r="F25" s="358"/>
      <c r="G25" s="367">
        <f t="shared" si="1"/>
        <v>823743513.4799999</v>
      </c>
    </row>
    <row r="26" spans="1:8" ht="16.5" x14ac:dyDescent="0.3">
      <c r="A26" s="368">
        <v>46080</v>
      </c>
      <c r="B26" s="368" t="s">
        <v>1505</v>
      </c>
      <c r="C26" s="369"/>
      <c r="D26" s="60" t="s">
        <v>1429</v>
      </c>
      <c r="E26" s="13"/>
      <c r="F26" s="13">
        <v>53823.360000000001</v>
      </c>
      <c r="G26" s="367">
        <f t="shared" si="1"/>
        <v>823689690.11999989</v>
      </c>
    </row>
    <row r="27" spans="1:8" ht="17.25" thickBot="1" x14ac:dyDescent="0.35">
      <c r="A27" s="368"/>
      <c r="B27" s="368"/>
      <c r="C27" s="369"/>
      <c r="D27" s="15"/>
      <c r="E27" s="358"/>
      <c r="F27" s="358"/>
      <c r="G27" s="367"/>
    </row>
    <row r="28" spans="1:8" ht="18.75" thickBot="1" x14ac:dyDescent="0.4">
      <c r="A28" s="485" t="s">
        <v>3</v>
      </c>
      <c r="B28" s="486"/>
      <c r="C28" s="486"/>
      <c r="D28" s="487"/>
      <c r="E28" s="64">
        <f>SUM(E22:E27)</f>
        <v>823773513.4799999</v>
      </c>
      <c r="F28" s="64">
        <f>SUM(F22:F27)</f>
        <v>83823.360000000001</v>
      </c>
      <c r="G28" s="284">
        <f>E28-F28</f>
        <v>823689690.11999989</v>
      </c>
    </row>
    <row r="29" spans="1:8" x14ac:dyDescent="0.25">
      <c r="H29" t="s">
        <v>16</v>
      </c>
    </row>
    <row r="32" spans="1:8" ht="15.75" thickBot="1" x14ac:dyDescent="0.3"/>
    <row r="33" spans="1:7" ht="18" x14ac:dyDescent="0.35">
      <c r="A33" s="266"/>
      <c r="B33" s="266"/>
      <c r="C33" s="267"/>
      <c r="D33" s="268" t="s">
        <v>1302</v>
      </c>
      <c r="E33" s="269">
        <f>G28</f>
        <v>823689690.11999989</v>
      </c>
      <c r="F33" s="269"/>
      <c r="G33" s="270">
        <f>E33</f>
        <v>823689690.11999989</v>
      </c>
    </row>
    <row r="34" spans="1:7" ht="16.5" x14ac:dyDescent="0.3">
      <c r="A34" s="271">
        <v>46084</v>
      </c>
      <c r="B34" s="271" t="s">
        <v>1852</v>
      </c>
      <c r="C34" s="272"/>
      <c r="D34" s="24" t="s">
        <v>157</v>
      </c>
      <c r="E34" s="358">
        <v>500000000</v>
      </c>
      <c r="F34" s="358"/>
      <c r="G34" s="367">
        <f>G33+E34-F34</f>
        <v>1323689690.1199999</v>
      </c>
    </row>
    <row r="35" spans="1:7" ht="16.5" x14ac:dyDescent="0.3">
      <c r="A35" s="271">
        <v>46091</v>
      </c>
      <c r="B35" s="368" t="s">
        <v>1854</v>
      </c>
      <c r="C35" s="369"/>
      <c r="D35" s="24" t="s">
        <v>157</v>
      </c>
      <c r="E35" s="358">
        <v>800000000</v>
      </c>
      <c r="F35" s="358"/>
      <c r="G35" s="367">
        <f t="shared" ref="G35:G44" si="2">G34+E35-F35</f>
        <v>2123689690.1199999</v>
      </c>
    </row>
    <row r="36" spans="1:7" ht="33" x14ac:dyDescent="0.3">
      <c r="A36" s="271">
        <v>46091</v>
      </c>
      <c r="B36" s="368" t="s">
        <v>1724</v>
      </c>
      <c r="C36" s="369" t="s">
        <v>1629</v>
      </c>
      <c r="D36" s="277" t="s">
        <v>1628</v>
      </c>
      <c r="E36" s="358"/>
      <c r="F36" s="358">
        <v>1593635682</v>
      </c>
      <c r="G36" s="367">
        <f t="shared" si="2"/>
        <v>530054008.11999989</v>
      </c>
    </row>
    <row r="37" spans="1:7" ht="16.5" x14ac:dyDescent="0.3">
      <c r="A37" s="271">
        <v>46091</v>
      </c>
      <c r="B37" s="368" t="s">
        <v>1696</v>
      </c>
      <c r="C37" s="369"/>
      <c r="D37" s="277" t="s">
        <v>164</v>
      </c>
      <c r="E37" s="358"/>
      <c r="F37" s="358">
        <v>50000</v>
      </c>
      <c r="G37" s="367">
        <f t="shared" si="2"/>
        <v>530004008.11999989</v>
      </c>
    </row>
    <row r="38" spans="1:7" ht="33" x14ac:dyDescent="0.3">
      <c r="A38" s="271">
        <v>46094</v>
      </c>
      <c r="B38" s="368" t="s">
        <v>1723</v>
      </c>
      <c r="C38" s="369" t="s">
        <v>1627</v>
      </c>
      <c r="D38" s="277" t="s">
        <v>1625</v>
      </c>
      <c r="E38" s="13"/>
      <c r="F38" s="13">
        <v>1252080</v>
      </c>
      <c r="G38" s="367">
        <f t="shared" si="2"/>
        <v>528751928.11999989</v>
      </c>
    </row>
    <row r="39" spans="1:7" ht="16.5" x14ac:dyDescent="0.3">
      <c r="A39" s="271">
        <v>46094</v>
      </c>
      <c r="B39" s="368" t="s">
        <v>1782</v>
      </c>
      <c r="C39" s="369"/>
      <c r="D39" s="277" t="s">
        <v>164</v>
      </c>
      <c r="E39" s="358"/>
      <c r="F39" s="358">
        <v>50000</v>
      </c>
      <c r="G39" s="367">
        <f t="shared" si="2"/>
        <v>528701928.11999989</v>
      </c>
    </row>
    <row r="40" spans="1:7" ht="49.5" x14ac:dyDescent="0.3">
      <c r="A40" s="271">
        <v>46094</v>
      </c>
      <c r="B40" s="368"/>
      <c r="C40" s="369" t="s">
        <v>1627</v>
      </c>
      <c r="D40" s="15" t="s">
        <v>1626</v>
      </c>
      <c r="E40" s="358"/>
      <c r="F40" s="358">
        <v>45548640</v>
      </c>
      <c r="G40" s="367">
        <f t="shared" si="2"/>
        <v>483153288.11999989</v>
      </c>
    </row>
    <row r="41" spans="1:7" ht="16.5" x14ac:dyDescent="0.3">
      <c r="A41" s="271">
        <v>46094</v>
      </c>
      <c r="B41" s="368" t="s">
        <v>1783</v>
      </c>
      <c r="C41" s="369"/>
      <c r="D41" s="223" t="s">
        <v>201</v>
      </c>
      <c r="E41" s="358"/>
      <c r="F41" s="358">
        <v>50000</v>
      </c>
      <c r="G41" s="367">
        <f t="shared" si="2"/>
        <v>483103288.11999989</v>
      </c>
    </row>
    <row r="42" spans="1:7" ht="16.5" x14ac:dyDescent="0.3">
      <c r="A42" s="271">
        <v>46094</v>
      </c>
      <c r="B42" s="368" t="s">
        <v>2473</v>
      </c>
      <c r="C42" s="369"/>
      <c r="D42" s="24" t="s">
        <v>1873</v>
      </c>
      <c r="E42" s="358"/>
      <c r="F42" s="358">
        <v>30000</v>
      </c>
      <c r="G42" s="367">
        <f t="shared" si="2"/>
        <v>483073288.11999989</v>
      </c>
    </row>
    <row r="43" spans="1:7" ht="16.5" x14ac:dyDescent="0.3">
      <c r="A43" s="271">
        <v>46112</v>
      </c>
      <c r="B43" s="368" t="s">
        <v>2478</v>
      </c>
      <c r="C43" s="369"/>
      <c r="D43" s="60" t="s">
        <v>1874</v>
      </c>
      <c r="E43" s="358">
        <v>484235.57</v>
      </c>
      <c r="F43" s="358"/>
      <c r="G43" s="367">
        <f t="shared" si="2"/>
        <v>483557523.68999988</v>
      </c>
    </row>
    <row r="44" spans="1:7" ht="16.5" x14ac:dyDescent="0.3">
      <c r="A44" s="271">
        <v>46112</v>
      </c>
      <c r="B44" s="368" t="s">
        <v>2474</v>
      </c>
      <c r="C44" s="369"/>
      <c r="D44" s="60" t="s">
        <v>1875</v>
      </c>
      <c r="E44" s="358"/>
      <c r="F44" s="358">
        <v>96847.11</v>
      </c>
      <c r="G44" s="367">
        <f t="shared" si="2"/>
        <v>483460676.57999986</v>
      </c>
    </row>
    <row r="45" spans="1:7" ht="17.25" thickBot="1" x14ac:dyDescent="0.35">
      <c r="A45" s="368"/>
      <c r="B45" s="368"/>
      <c r="C45" s="369"/>
      <c r="D45" s="24"/>
      <c r="E45" s="358"/>
      <c r="F45" s="358"/>
      <c r="G45" s="367"/>
    </row>
    <row r="46" spans="1:7" ht="18.75" thickBot="1" x14ac:dyDescent="0.4">
      <c r="A46" s="485" t="s">
        <v>3</v>
      </c>
      <c r="B46" s="486"/>
      <c r="C46" s="486"/>
      <c r="D46" s="487"/>
      <c r="E46" s="64">
        <f>SUM(E33:E44)</f>
        <v>2124173925.6899998</v>
      </c>
      <c r="F46" s="64">
        <f>SUM(F33:F44)</f>
        <v>1640713249.1099999</v>
      </c>
      <c r="G46" s="284">
        <f>E46-F46</f>
        <v>483460676.57999992</v>
      </c>
    </row>
    <row r="50" spans="1:7" ht="15.75" thickBot="1" x14ac:dyDescent="0.3"/>
    <row r="51" spans="1:7" ht="18" x14ac:dyDescent="0.35">
      <c r="A51" s="266"/>
      <c r="B51" s="266"/>
      <c r="C51" s="267"/>
      <c r="D51" s="268" t="s">
        <v>1867</v>
      </c>
      <c r="E51" s="269">
        <f>G46</f>
        <v>483460676.57999992</v>
      </c>
      <c r="F51" s="269"/>
      <c r="G51" s="270">
        <f>E51</f>
        <v>483460676.57999992</v>
      </c>
    </row>
    <row r="52" spans="1:7" ht="16.5" x14ac:dyDescent="0.3">
      <c r="A52" s="271">
        <v>46127</v>
      </c>
      <c r="B52" s="271"/>
      <c r="C52" s="272"/>
      <c r="D52" s="24" t="s">
        <v>2191</v>
      </c>
      <c r="E52" s="358"/>
      <c r="F52" s="358">
        <v>30000</v>
      </c>
      <c r="G52" s="367">
        <f>G51+E52-F52</f>
        <v>483430676.57999992</v>
      </c>
    </row>
    <row r="53" spans="1:7" ht="33" x14ac:dyDescent="0.3">
      <c r="A53" s="271">
        <v>46136</v>
      </c>
      <c r="B53" s="271" t="s">
        <v>2140</v>
      </c>
      <c r="C53" s="272" t="s">
        <v>2084</v>
      </c>
      <c r="D53" s="277" t="s">
        <v>2083</v>
      </c>
      <c r="E53" s="358"/>
      <c r="F53" s="358">
        <v>111991937.2</v>
      </c>
      <c r="G53" s="367">
        <f t="shared" ref="G53:G56" si="3">G52+E53-F53</f>
        <v>371438739.37999994</v>
      </c>
    </row>
    <row r="54" spans="1:7" ht="16.5" x14ac:dyDescent="0.3">
      <c r="A54" s="271">
        <v>46136</v>
      </c>
      <c r="B54" s="368" t="s">
        <v>2450</v>
      </c>
      <c r="C54" s="369"/>
      <c r="D54" s="277" t="s">
        <v>164</v>
      </c>
      <c r="E54" s="358"/>
      <c r="F54" s="358">
        <v>50000</v>
      </c>
      <c r="G54" s="367">
        <f t="shared" si="3"/>
        <v>371388739.37999994</v>
      </c>
    </row>
    <row r="55" spans="1:7" ht="16.5" x14ac:dyDescent="0.3">
      <c r="A55" s="271">
        <v>46142</v>
      </c>
      <c r="B55" s="368"/>
      <c r="C55" s="369"/>
      <c r="D55" s="60" t="s">
        <v>2192</v>
      </c>
      <c r="E55" s="358">
        <v>189467.37</v>
      </c>
      <c r="F55" s="358"/>
      <c r="G55" s="367">
        <f t="shared" si="3"/>
        <v>371578206.74999994</v>
      </c>
    </row>
    <row r="56" spans="1:7" ht="16.5" x14ac:dyDescent="0.3">
      <c r="A56" s="271">
        <v>46142</v>
      </c>
      <c r="B56" s="368"/>
      <c r="C56" s="369"/>
      <c r="D56" s="60" t="s">
        <v>2193</v>
      </c>
      <c r="E56" s="13"/>
      <c r="F56" s="13">
        <v>37893.47</v>
      </c>
      <c r="G56" s="367">
        <f t="shared" si="3"/>
        <v>371540313.27999991</v>
      </c>
    </row>
    <row r="57" spans="1:7" ht="17.25" thickBot="1" x14ac:dyDescent="0.35">
      <c r="A57" s="271"/>
      <c r="B57" s="368"/>
      <c r="C57" s="369"/>
      <c r="D57" s="277"/>
      <c r="E57" s="358"/>
      <c r="F57" s="358"/>
      <c r="G57" s="367"/>
    </row>
    <row r="58" spans="1:7" ht="18.75" thickBot="1" x14ac:dyDescent="0.4">
      <c r="A58" s="485" t="s">
        <v>3</v>
      </c>
      <c r="B58" s="486"/>
      <c r="C58" s="486"/>
      <c r="D58" s="487"/>
      <c r="E58" s="64">
        <f>SUM(E51:E56)</f>
        <v>483650143.94999993</v>
      </c>
      <c r="F58" s="64">
        <f>SUM(F51:F56)</f>
        <v>112109830.67</v>
      </c>
      <c r="G58" s="284">
        <f>E58-F58</f>
        <v>371540313.27999991</v>
      </c>
    </row>
    <row r="62" spans="1:7" ht="15.75" thickBot="1" x14ac:dyDescent="0.3"/>
    <row r="63" spans="1:7" ht="18" x14ac:dyDescent="0.35">
      <c r="A63" s="266"/>
      <c r="B63" s="266"/>
      <c r="C63" s="267"/>
      <c r="D63" s="268" t="s">
        <v>1867</v>
      </c>
      <c r="E63" s="269">
        <f>G58</f>
        <v>371540313.27999991</v>
      </c>
      <c r="F63" s="269"/>
      <c r="G63" s="270">
        <f>E63</f>
        <v>371540313.27999991</v>
      </c>
    </row>
    <row r="64" spans="1:7" ht="16.5" x14ac:dyDescent="0.3">
      <c r="A64" s="271">
        <v>46147</v>
      </c>
      <c r="B64" s="271"/>
      <c r="C64" s="272"/>
      <c r="D64" s="24" t="s">
        <v>157</v>
      </c>
      <c r="E64" s="358">
        <v>800000000</v>
      </c>
      <c r="F64" s="358"/>
      <c r="G64" s="367">
        <f>G63+E64-F64</f>
        <v>1171540313.28</v>
      </c>
    </row>
    <row r="65" spans="1:7" ht="16.5" x14ac:dyDescent="0.3">
      <c r="A65" s="271">
        <v>46147</v>
      </c>
      <c r="B65" s="368"/>
      <c r="C65" s="369" t="s">
        <v>2167</v>
      </c>
      <c r="D65" s="20" t="s">
        <v>2168</v>
      </c>
      <c r="E65" s="358"/>
      <c r="F65" s="358">
        <v>872250000</v>
      </c>
      <c r="G65" s="367">
        <f>G64+E65-F65</f>
        <v>299290313.27999997</v>
      </c>
    </row>
    <row r="66" spans="1:7" ht="16.5" x14ac:dyDescent="0.3">
      <c r="A66" s="271">
        <v>46161</v>
      </c>
      <c r="B66" s="368"/>
      <c r="C66" s="369"/>
      <c r="D66" s="24" t="s">
        <v>157</v>
      </c>
      <c r="E66" s="358">
        <v>1000000000</v>
      </c>
      <c r="F66" s="358"/>
      <c r="G66" s="367">
        <f>G65+E66-F66</f>
        <v>1299290313.28</v>
      </c>
    </row>
    <row r="67" spans="1:7" ht="33" x14ac:dyDescent="0.3">
      <c r="A67" s="271">
        <v>46162</v>
      </c>
      <c r="B67" s="368"/>
      <c r="C67" s="369" t="s">
        <v>2565</v>
      </c>
      <c r="D67" s="277" t="s">
        <v>2564</v>
      </c>
      <c r="E67" s="358"/>
      <c r="F67" s="358">
        <v>896458054.5</v>
      </c>
      <c r="G67" s="367">
        <f t="shared" ref="G67:G68" si="4">G66+E67-F67</f>
        <v>402832258.77999997</v>
      </c>
    </row>
    <row r="68" spans="1:7" ht="16.5" x14ac:dyDescent="0.3">
      <c r="A68" s="271">
        <v>46162</v>
      </c>
      <c r="B68" s="368"/>
      <c r="C68" s="369"/>
      <c r="D68" s="277" t="s">
        <v>164</v>
      </c>
      <c r="E68" s="13"/>
      <c r="F68" s="13">
        <v>50000</v>
      </c>
      <c r="G68" s="367">
        <f t="shared" si="4"/>
        <v>402782258.77999997</v>
      </c>
    </row>
    <row r="69" spans="1:7" ht="16.5" x14ac:dyDescent="0.3">
      <c r="A69" s="271"/>
      <c r="B69" s="368"/>
      <c r="C69" s="369"/>
      <c r="D69" s="277"/>
      <c r="E69" s="358"/>
      <c r="F69" s="358"/>
      <c r="G69" s="367"/>
    </row>
    <row r="70" spans="1:7" ht="16.5" x14ac:dyDescent="0.3">
      <c r="A70" s="271"/>
      <c r="B70" s="368"/>
      <c r="C70" s="369"/>
      <c r="D70" s="15"/>
      <c r="E70" s="358"/>
      <c r="F70" s="358"/>
      <c r="G70" s="367"/>
    </row>
    <row r="71" spans="1:7" ht="16.5" x14ac:dyDescent="0.3">
      <c r="A71" s="271"/>
      <c r="B71" s="368"/>
      <c r="C71" s="369"/>
      <c r="D71" s="223"/>
      <c r="E71" s="358"/>
      <c r="F71" s="358"/>
      <c r="G71" s="367"/>
    </row>
    <row r="72" spans="1:7" ht="16.5" x14ac:dyDescent="0.3">
      <c r="A72" s="271"/>
      <c r="B72" s="368"/>
      <c r="C72" s="369"/>
      <c r="D72" s="24"/>
      <c r="E72" s="358"/>
      <c r="F72" s="358"/>
      <c r="G72" s="367"/>
    </row>
    <row r="73" spans="1:7" ht="16.5" x14ac:dyDescent="0.3">
      <c r="A73" s="271"/>
      <c r="B73" s="368"/>
      <c r="C73" s="369"/>
      <c r="D73" s="60"/>
      <c r="E73" s="358"/>
      <c r="F73" s="358"/>
      <c r="G73" s="367"/>
    </row>
    <row r="74" spans="1:7" ht="16.5" x14ac:dyDescent="0.3">
      <c r="A74" s="271"/>
      <c r="B74" s="368"/>
      <c r="C74" s="369"/>
      <c r="D74" s="60"/>
      <c r="E74" s="358"/>
      <c r="F74" s="358"/>
      <c r="G74" s="367"/>
    </row>
    <row r="75" spans="1:7" ht="17.25" thickBot="1" x14ac:dyDescent="0.35">
      <c r="A75" s="368"/>
      <c r="B75" s="368"/>
      <c r="C75" s="369"/>
      <c r="D75" s="24"/>
      <c r="E75" s="358"/>
      <c r="F75" s="358"/>
      <c r="G75" s="367"/>
    </row>
    <row r="76" spans="1:7" ht="18.75" thickBot="1" x14ac:dyDescent="0.4">
      <c r="A76" s="485" t="s">
        <v>3</v>
      </c>
      <c r="B76" s="486"/>
      <c r="C76" s="486"/>
      <c r="D76" s="487"/>
      <c r="E76" s="64">
        <f>SUM(E63:E74)</f>
        <v>2171540313.2799997</v>
      </c>
      <c r="F76" s="64">
        <f>SUM(F63:F74)</f>
        <v>1768758054.5</v>
      </c>
      <c r="G76" s="284">
        <f>E76-F76</f>
        <v>402782258.77999973</v>
      </c>
    </row>
  </sheetData>
  <mergeCells count="7">
    <mergeCell ref="A76:D76"/>
    <mergeCell ref="A58:D58"/>
    <mergeCell ref="A1:D1"/>
    <mergeCell ref="A2:G2"/>
    <mergeCell ref="A17:D17"/>
    <mergeCell ref="A28:D28"/>
    <mergeCell ref="A46:D46"/>
  </mergeCells>
  <pageMargins left="0.7" right="0.7" top="0.75" bottom="0.75" header="0.3" footer="0.3"/>
  <pageSetup orientation="portrait" horizontalDpi="120" verticalDpi="72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8604D-9B7C-4D98-B298-30493C450BBF}">
  <dimension ref="A1:H65"/>
  <sheetViews>
    <sheetView topLeftCell="E46" workbookViewId="0">
      <selection activeCell="B37" sqref="B37"/>
    </sheetView>
  </sheetViews>
  <sheetFormatPr defaultRowHeight="15" x14ac:dyDescent="0.25"/>
  <cols>
    <col min="1" max="1" width="15.7109375" bestFit="1" customWidth="1"/>
    <col min="2" max="2" width="21.42578125" bestFit="1" customWidth="1"/>
    <col min="4" max="4" width="63.42578125" bestFit="1" customWidth="1"/>
    <col min="5" max="5" width="17.7109375" bestFit="1" customWidth="1"/>
    <col min="6" max="6" width="11.28515625" bestFit="1" customWidth="1"/>
    <col min="7" max="7" width="17.7109375" bestFit="1" customWidth="1"/>
  </cols>
  <sheetData>
    <row r="1" spans="1:8" ht="19.5" x14ac:dyDescent="0.4">
      <c r="A1" s="488" t="s">
        <v>4</v>
      </c>
      <c r="B1" s="488"/>
      <c r="C1" s="488"/>
      <c r="D1" s="488"/>
      <c r="E1" s="143"/>
      <c r="F1" s="285"/>
      <c r="G1" s="143"/>
    </row>
    <row r="2" spans="1:8" ht="19.5" x14ac:dyDescent="0.4">
      <c r="A2" s="488" t="s">
        <v>165</v>
      </c>
      <c r="B2" s="488"/>
      <c r="C2" s="488"/>
      <c r="D2" s="488"/>
      <c r="E2" s="143"/>
      <c r="F2" s="285"/>
      <c r="G2" s="143"/>
    </row>
    <row r="3" spans="1:8" ht="19.5" x14ac:dyDescent="0.4">
      <c r="A3" s="286" t="s">
        <v>166</v>
      </c>
      <c r="B3" s="50"/>
      <c r="C3" s="50"/>
      <c r="D3" s="51"/>
      <c r="E3" s="145"/>
      <c r="F3" s="150"/>
      <c r="G3" s="145"/>
    </row>
    <row r="4" spans="1:8" ht="19.5" x14ac:dyDescent="0.4">
      <c r="A4" s="287"/>
      <c r="B4" s="50"/>
      <c r="C4" s="50"/>
      <c r="D4" s="51"/>
      <c r="E4" s="145"/>
      <c r="F4" s="150"/>
      <c r="G4" s="145"/>
    </row>
    <row r="5" spans="1:8" ht="19.5" x14ac:dyDescent="0.4">
      <c r="A5" s="287"/>
      <c r="B5" s="50"/>
      <c r="C5" s="50"/>
      <c r="D5" s="51"/>
      <c r="E5" s="145"/>
      <c r="F5" s="150"/>
      <c r="G5" s="145"/>
    </row>
    <row r="7" spans="1:8" ht="15.75" thickBot="1" x14ac:dyDescent="0.3"/>
    <row r="8" spans="1:8" ht="18.75" thickBot="1" x14ac:dyDescent="0.4">
      <c r="A8" s="288" t="s">
        <v>167</v>
      </c>
      <c r="B8" s="289" t="s">
        <v>168</v>
      </c>
      <c r="C8" s="289"/>
      <c r="D8" s="290" t="s">
        <v>169</v>
      </c>
      <c r="E8" s="529" t="s">
        <v>170</v>
      </c>
      <c r="F8" s="530"/>
      <c r="G8" s="531"/>
    </row>
    <row r="9" spans="1:8" ht="18.75" thickBot="1" x14ac:dyDescent="0.4">
      <c r="A9" s="291"/>
      <c r="B9" s="292" t="s">
        <v>171</v>
      </c>
      <c r="C9" s="292"/>
      <c r="D9" s="293"/>
      <c r="E9" s="294" t="s">
        <v>172</v>
      </c>
      <c r="F9" s="295" t="s">
        <v>173</v>
      </c>
      <c r="G9" s="294" t="s">
        <v>174</v>
      </c>
    </row>
    <row r="10" spans="1:8" ht="18" x14ac:dyDescent="0.35">
      <c r="A10" s="191"/>
      <c r="B10" s="76"/>
      <c r="C10" s="76"/>
      <c r="D10" s="59" t="s">
        <v>246</v>
      </c>
      <c r="E10" s="296">
        <v>15805.25</v>
      </c>
      <c r="F10" s="174"/>
      <c r="G10" s="296">
        <f>E10</f>
        <v>15805.25</v>
      </c>
    </row>
    <row r="11" spans="1:8" ht="16.5" x14ac:dyDescent="0.3">
      <c r="A11" s="271">
        <v>46037</v>
      </c>
      <c r="B11" s="107" t="s">
        <v>1025</v>
      </c>
      <c r="C11" s="76"/>
      <c r="D11" s="214" t="s">
        <v>808</v>
      </c>
      <c r="E11" s="297"/>
      <c r="F11" s="298">
        <v>5</v>
      </c>
      <c r="G11" s="296">
        <f>G10+E11-F11</f>
        <v>15800.25</v>
      </c>
    </row>
    <row r="12" spans="1:8" ht="16.5" x14ac:dyDescent="0.3">
      <c r="A12" s="271">
        <v>46052</v>
      </c>
      <c r="B12" s="107" t="s">
        <v>1075</v>
      </c>
      <c r="C12" s="76"/>
      <c r="D12" s="214" t="s">
        <v>809</v>
      </c>
      <c r="E12" s="297">
        <v>1.34</v>
      </c>
      <c r="F12" s="298"/>
      <c r="G12" s="296">
        <f t="shared" ref="G12:G13" si="0">G11+E12-F12</f>
        <v>15801.59</v>
      </c>
    </row>
    <row r="13" spans="1:8" ht="16.5" x14ac:dyDescent="0.3">
      <c r="A13" s="271">
        <v>46052</v>
      </c>
      <c r="B13" s="107" t="s">
        <v>1057</v>
      </c>
      <c r="C13" s="76"/>
      <c r="D13" s="214" t="s">
        <v>810</v>
      </c>
      <c r="E13" s="297"/>
      <c r="F13" s="298">
        <v>0.27</v>
      </c>
      <c r="G13" s="296">
        <f t="shared" si="0"/>
        <v>15801.32</v>
      </c>
    </row>
    <row r="14" spans="1:8" ht="17.25" thickBot="1" x14ac:dyDescent="0.35">
      <c r="A14" s="7"/>
      <c r="B14" s="102"/>
      <c r="C14" s="76"/>
      <c r="D14" s="20"/>
      <c r="E14" s="297"/>
      <c r="F14" s="298"/>
      <c r="G14" s="297"/>
    </row>
    <row r="15" spans="1:8" ht="18.75" thickBot="1" x14ac:dyDescent="0.4">
      <c r="A15" s="485" t="s">
        <v>7</v>
      </c>
      <c r="B15" s="486"/>
      <c r="C15" s="486"/>
      <c r="D15" s="486"/>
      <c r="E15" s="299">
        <f>SUM(E8:E14)</f>
        <v>15806.59</v>
      </c>
      <c r="F15" s="299">
        <f>SUM(F8:F14)</f>
        <v>5.27</v>
      </c>
      <c r="G15" s="299">
        <f>E15-F15</f>
        <v>15801.32</v>
      </c>
    </row>
    <row r="16" spans="1:8" x14ac:dyDescent="0.25">
      <c r="H16" t="s">
        <v>16</v>
      </c>
    </row>
    <row r="19" spans="1:8" ht="15.75" thickBot="1" x14ac:dyDescent="0.3"/>
    <row r="20" spans="1:8" ht="18.75" thickBot="1" x14ac:dyDescent="0.4">
      <c r="A20" s="288" t="s">
        <v>167</v>
      </c>
      <c r="B20" s="289" t="s">
        <v>168</v>
      </c>
      <c r="C20" s="289"/>
      <c r="D20" s="290" t="s">
        <v>169</v>
      </c>
      <c r="E20" s="336" t="s">
        <v>170</v>
      </c>
      <c r="F20" s="337"/>
      <c r="G20" s="338"/>
    </row>
    <row r="21" spans="1:8" ht="18.75" thickBot="1" x14ac:dyDescent="0.4">
      <c r="A21" s="291"/>
      <c r="B21" s="292" t="s">
        <v>171</v>
      </c>
      <c r="C21" s="292"/>
      <c r="D21" s="293"/>
      <c r="E21" s="294" t="s">
        <v>172</v>
      </c>
      <c r="F21" s="295" t="s">
        <v>173</v>
      </c>
      <c r="G21" s="294" t="s">
        <v>174</v>
      </c>
    </row>
    <row r="22" spans="1:8" ht="18" x14ac:dyDescent="0.35">
      <c r="A22" s="191"/>
      <c r="B22" s="76"/>
      <c r="C22" s="76"/>
      <c r="D22" s="59" t="s">
        <v>694</v>
      </c>
      <c r="E22" s="296">
        <f>G15</f>
        <v>15801.32</v>
      </c>
      <c r="F22" s="174"/>
      <c r="G22" s="296">
        <f>E22</f>
        <v>15801.32</v>
      </c>
    </row>
    <row r="23" spans="1:8" ht="16.5" x14ac:dyDescent="0.3">
      <c r="A23" s="7">
        <v>46066</v>
      </c>
      <c r="B23" s="370" t="s">
        <v>1504</v>
      </c>
      <c r="C23" s="76"/>
      <c r="D23" s="214" t="s">
        <v>1430</v>
      </c>
      <c r="E23" s="296"/>
      <c r="F23" s="174">
        <v>5</v>
      </c>
      <c r="G23" s="296">
        <f>G22+E23-F23</f>
        <v>15796.32</v>
      </c>
    </row>
    <row r="24" spans="1:8" ht="16.5" x14ac:dyDescent="0.3">
      <c r="A24" s="371">
        <v>46080</v>
      </c>
      <c r="B24" s="370" t="s">
        <v>1884</v>
      </c>
      <c r="C24" s="76"/>
      <c r="D24" s="214" t="s">
        <v>1431</v>
      </c>
      <c r="E24" s="296">
        <v>1.21</v>
      </c>
      <c r="F24" s="174"/>
      <c r="G24" s="296">
        <f t="shared" ref="G24:G25" si="1">G23+E24-F24</f>
        <v>15797.529999999999</v>
      </c>
    </row>
    <row r="25" spans="1:8" ht="16.5" x14ac:dyDescent="0.3">
      <c r="A25" s="371">
        <v>46080</v>
      </c>
      <c r="B25" s="370" t="s">
        <v>1506</v>
      </c>
      <c r="C25" s="76"/>
      <c r="D25" s="214" t="s">
        <v>1432</v>
      </c>
      <c r="E25" s="296"/>
      <c r="F25" s="174">
        <v>0.24</v>
      </c>
      <c r="G25" s="296">
        <f t="shared" si="1"/>
        <v>15797.289999999999</v>
      </c>
    </row>
    <row r="26" spans="1:8" ht="18.75" thickBot="1" x14ac:dyDescent="0.4">
      <c r="A26" s="372"/>
      <c r="B26" s="370"/>
      <c r="C26" s="76"/>
      <c r="D26" s="373"/>
      <c r="E26" s="296"/>
      <c r="F26" s="174"/>
      <c r="G26" s="296"/>
    </row>
    <row r="27" spans="1:8" ht="18.75" thickBot="1" x14ac:dyDescent="0.4">
      <c r="A27" s="485" t="s">
        <v>7</v>
      </c>
      <c r="B27" s="486"/>
      <c r="C27" s="486"/>
      <c r="D27" s="486"/>
      <c r="E27" s="299">
        <f>SUM(E22:E25)</f>
        <v>15802.529999999999</v>
      </c>
      <c r="F27" s="299">
        <f>SUM(F22:F25)</f>
        <v>5.24</v>
      </c>
      <c r="G27" s="299">
        <f>E27-F27</f>
        <v>15797.289999999999</v>
      </c>
    </row>
    <row r="28" spans="1:8" x14ac:dyDescent="0.25">
      <c r="H28" t="s">
        <v>16</v>
      </c>
    </row>
    <row r="31" spans="1:8" ht="15.75" thickBot="1" x14ac:dyDescent="0.3"/>
    <row r="32" spans="1:8" ht="18.75" thickBot="1" x14ac:dyDescent="0.4">
      <c r="A32" s="288" t="s">
        <v>167</v>
      </c>
      <c r="B32" s="289" t="s">
        <v>168</v>
      </c>
      <c r="C32" s="289"/>
      <c r="D32" s="290" t="s">
        <v>169</v>
      </c>
      <c r="E32" s="436" t="s">
        <v>170</v>
      </c>
      <c r="F32" s="437"/>
      <c r="G32" s="438"/>
    </row>
    <row r="33" spans="1:7" ht="18.75" thickBot="1" x14ac:dyDescent="0.4">
      <c r="A33" s="291"/>
      <c r="B33" s="292" t="s">
        <v>171</v>
      </c>
      <c r="C33" s="292"/>
      <c r="D33" s="293"/>
      <c r="E33" s="294" t="s">
        <v>172</v>
      </c>
      <c r="F33" s="295" t="s">
        <v>173</v>
      </c>
      <c r="G33" s="294" t="s">
        <v>174</v>
      </c>
    </row>
    <row r="34" spans="1:7" ht="18" x14ac:dyDescent="0.35">
      <c r="A34" s="191"/>
      <c r="B34" s="76"/>
      <c r="C34" s="76"/>
      <c r="D34" s="59" t="s">
        <v>1869</v>
      </c>
      <c r="E34" s="296">
        <f>G27</f>
        <v>15797.289999999999</v>
      </c>
      <c r="F34" s="174"/>
      <c r="G34" s="296">
        <f>E34</f>
        <v>15797.289999999999</v>
      </c>
    </row>
    <row r="35" spans="1:7" ht="16.5" x14ac:dyDescent="0.3">
      <c r="A35" s="7">
        <v>46094</v>
      </c>
      <c r="B35" s="370" t="s">
        <v>2475</v>
      </c>
      <c r="C35" s="76"/>
      <c r="D35" s="214" t="s">
        <v>1870</v>
      </c>
      <c r="E35" s="296"/>
      <c r="F35" s="174">
        <v>5</v>
      </c>
      <c r="G35" s="296">
        <f>G34+E35-F35</f>
        <v>15792.289999999999</v>
      </c>
    </row>
    <row r="36" spans="1:7" ht="16.5" x14ac:dyDescent="0.3">
      <c r="A36" s="7">
        <v>46112</v>
      </c>
      <c r="B36" s="370" t="s">
        <v>2479</v>
      </c>
      <c r="C36" s="76"/>
      <c r="D36" s="214" t="s">
        <v>1871</v>
      </c>
      <c r="E36" s="296">
        <v>1.34</v>
      </c>
      <c r="F36" s="174"/>
      <c r="G36" s="296">
        <f t="shared" ref="G36:G37" si="2">G35+E36-F36</f>
        <v>15793.63</v>
      </c>
    </row>
    <row r="37" spans="1:7" ht="16.5" x14ac:dyDescent="0.3">
      <c r="A37" s="7">
        <v>46112</v>
      </c>
      <c r="B37" s="370" t="s">
        <v>2472</v>
      </c>
      <c r="C37" s="76"/>
      <c r="D37" s="214" t="s">
        <v>1872</v>
      </c>
      <c r="E37" s="296"/>
      <c r="F37" s="174">
        <v>0.27</v>
      </c>
      <c r="G37" s="296">
        <f t="shared" si="2"/>
        <v>15793.359999999999</v>
      </c>
    </row>
    <row r="38" spans="1:7" ht="18.75" thickBot="1" x14ac:dyDescent="0.4">
      <c r="A38" s="372"/>
      <c r="B38" s="370"/>
      <c r="C38" s="76"/>
      <c r="D38" s="373"/>
      <c r="E38" s="296"/>
      <c r="F38" s="174"/>
      <c r="G38" s="296"/>
    </row>
    <row r="39" spans="1:7" ht="18.75" thickBot="1" x14ac:dyDescent="0.4">
      <c r="A39" s="485" t="s">
        <v>7</v>
      </c>
      <c r="B39" s="486"/>
      <c r="C39" s="486"/>
      <c r="D39" s="486"/>
      <c r="E39" s="299">
        <f>SUM(E34:E37)</f>
        <v>15798.63</v>
      </c>
      <c r="F39" s="299">
        <f>SUM(F34:F37)</f>
        <v>5.27</v>
      </c>
      <c r="G39" s="299">
        <f>E39-F39</f>
        <v>15793.359999999999</v>
      </c>
    </row>
    <row r="43" spans="1:7" ht="15.75" thickBot="1" x14ac:dyDescent="0.3"/>
    <row r="44" spans="1:7" ht="18.75" thickBot="1" x14ac:dyDescent="0.4">
      <c r="A44" s="288" t="s">
        <v>167</v>
      </c>
      <c r="B44" s="289" t="s">
        <v>168</v>
      </c>
      <c r="C44" s="289"/>
      <c r="D44" s="290" t="s">
        <v>169</v>
      </c>
      <c r="E44" s="460" t="s">
        <v>170</v>
      </c>
      <c r="F44" s="461"/>
      <c r="G44" s="462"/>
    </row>
    <row r="45" spans="1:7" ht="18.75" thickBot="1" x14ac:dyDescent="0.4">
      <c r="A45" s="291"/>
      <c r="B45" s="292" t="s">
        <v>171</v>
      </c>
      <c r="C45" s="292"/>
      <c r="D45" s="293"/>
      <c r="E45" s="294" t="s">
        <v>172</v>
      </c>
      <c r="F45" s="295" t="s">
        <v>173</v>
      </c>
      <c r="G45" s="294" t="s">
        <v>174</v>
      </c>
    </row>
    <row r="46" spans="1:7" ht="18" x14ac:dyDescent="0.35">
      <c r="A46" s="191"/>
      <c r="B46" s="76"/>
      <c r="C46" s="76"/>
      <c r="D46" s="59" t="s">
        <v>2169</v>
      </c>
      <c r="E46" s="296">
        <f>G39</f>
        <v>15793.359999999999</v>
      </c>
      <c r="F46" s="174"/>
      <c r="G46" s="296">
        <f>E46</f>
        <v>15793.359999999999</v>
      </c>
    </row>
    <row r="47" spans="1:7" ht="16.5" x14ac:dyDescent="0.3">
      <c r="A47" s="7">
        <v>46127</v>
      </c>
      <c r="B47" s="370"/>
      <c r="C47" s="76"/>
      <c r="D47" s="214" t="s">
        <v>2170</v>
      </c>
      <c r="E47" s="296"/>
      <c r="F47" s="174">
        <v>5</v>
      </c>
      <c r="G47" s="296">
        <f>G46+E47-F47</f>
        <v>15788.359999999999</v>
      </c>
    </row>
    <row r="48" spans="1:7" ht="16.5" x14ac:dyDescent="0.3">
      <c r="A48" s="7">
        <v>46142</v>
      </c>
      <c r="B48" s="370"/>
      <c r="C48" s="76"/>
      <c r="D48" s="214" t="s">
        <v>2171</v>
      </c>
      <c r="E48" s="296">
        <v>1.29</v>
      </c>
      <c r="F48" s="174"/>
      <c r="G48" s="296">
        <f t="shared" ref="G48:G49" si="3">G47+E48-F48</f>
        <v>15789.65</v>
      </c>
    </row>
    <row r="49" spans="1:7" ht="16.5" x14ac:dyDescent="0.3">
      <c r="A49" s="7">
        <v>46142</v>
      </c>
      <c r="B49" s="370"/>
      <c r="C49" s="76"/>
      <c r="D49" s="214" t="s">
        <v>2172</v>
      </c>
      <c r="E49" s="296"/>
      <c r="F49" s="174">
        <v>0.26</v>
      </c>
      <c r="G49" s="296">
        <f t="shared" si="3"/>
        <v>15789.39</v>
      </c>
    </row>
    <row r="50" spans="1:7" ht="18.75" thickBot="1" x14ac:dyDescent="0.4">
      <c r="A50" s="372"/>
      <c r="B50" s="370"/>
      <c r="C50" s="76"/>
      <c r="D50" s="373"/>
      <c r="E50" s="296"/>
      <c r="F50" s="174"/>
      <c r="G50" s="296"/>
    </row>
    <row r="51" spans="1:7" ht="18.75" thickBot="1" x14ac:dyDescent="0.4">
      <c r="A51" s="485" t="s">
        <v>7</v>
      </c>
      <c r="B51" s="486"/>
      <c r="C51" s="486"/>
      <c r="D51" s="486"/>
      <c r="E51" s="299">
        <f>SUM(E46:E49)</f>
        <v>15794.65</v>
      </c>
      <c r="F51" s="299">
        <f>SUM(F46:F49)</f>
        <v>5.26</v>
      </c>
      <c r="G51" s="299">
        <f>E51-F51</f>
        <v>15789.39</v>
      </c>
    </row>
    <row r="55" spans="1:7" ht="15.75" thickBot="1" x14ac:dyDescent="0.3"/>
    <row r="56" spans="1:7" ht="18.75" thickBot="1" x14ac:dyDescent="0.4">
      <c r="A56" s="288" t="s">
        <v>167</v>
      </c>
      <c r="B56" s="289" t="s">
        <v>168</v>
      </c>
      <c r="C56" s="289"/>
      <c r="D56" s="290" t="s">
        <v>169</v>
      </c>
      <c r="E56" s="460" t="s">
        <v>170</v>
      </c>
      <c r="F56" s="461"/>
      <c r="G56" s="462"/>
    </row>
    <row r="57" spans="1:7" ht="18.75" thickBot="1" x14ac:dyDescent="0.4">
      <c r="A57" s="291"/>
      <c r="B57" s="292" t="s">
        <v>171</v>
      </c>
      <c r="C57" s="292"/>
      <c r="D57" s="293"/>
      <c r="E57" s="294" t="s">
        <v>172</v>
      </c>
      <c r="F57" s="295" t="s">
        <v>173</v>
      </c>
      <c r="G57" s="294" t="s">
        <v>174</v>
      </c>
    </row>
    <row r="58" spans="1:7" ht="18" x14ac:dyDescent="0.35">
      <c r="A58" s="191"/>
      <c r="B58" s="76"/>
      <c r="C58" s="76"/>
      <c r="D58" s="59" t="s">
        <v>2173</v>
      </c>
      <c r="E58" s="296">
        <f>G51</f>
        <v>15789.39</v>
      </c>
      <c r="F58" s="174"/>
      <c r="G58" s="296">
        <f>E58</f>
        <v>15789.39</v>
      </c>
    </row>
    <row r="59" spans="1:7" ht="16.5" x14ac:dyDescent="0.3">
      <c r="A59" s="7">
        <v>46147</v>
      </c>
      <c r="B59" s="370"/>
      <c r="C59" s="76"/>
      <c r="D59" s="20" t="s">
        <v>2168</v>
      </c>
      <c r="E59" s="296">
        <v>50000</v>
      </c>
      <c r="F59" s="174"/>
      <c r="G59" s="296">
        <f>G58+E59-F59</f>
        <v>65789.39</v>
      </c>
    </row>
    <row r="60" spans="1:7" ht="16.5" x14ac:dyDescent="0.3">
      <c r="A60" s="7"/>
      <c r="B60" s="370"/>
      <c r="C60" s="76"/>
      <c r="D60" s="214"/>
      <c r="E60" s="296"/>
      <c r="F60" s="174"/>
      <c r="G60" s="296"/>
    </row>
    <row r="61" spans="1:7" ht="16.5" x14ac:dyDescent="0.3">
      <c r="A61" s="7"/>
      <c r="B61" s="370"/>
      <c r="C61" s="76"/>
      <c r="D61" s="214"/>
      <c r="E61" s="296"/>
      <c r="F61" s="174"/>
      <c r="G61" s="296"/>
    </row>
    <row r="62" spans="1:7" ht="16.5" x14ac:dyDescent="0.3">
      <c r="A62" s="7"/>
      <c r="B62" s="370"/>
      <c r="C62" s="76"/>
      <c r="D62" s="214"/>
      <c r="E62" s="296"/>
      <c r="F62" s="174"/>
      <c r="G62" s="296"/>
    </row>
    <row r="63" spans="1:7" ht="16.5" x14ac:dyDescent="0.3">
      <c r="A63" s="7"/>
      <c r="B63" s="370"/>
      <c r="C63" s="76"/>
      <c r="D63" s="214"/>
      <c r="E63" s="296"/>
      <c r="F63" s="174"/>
      <c r="G63" s="296"/>
    </row>
    <row r="64" spans="1:7" ht="18.75" thickBot="1" x14ac:dyDescent="0.4">
      <c r="A64" s="372"/>
      <c r="B64" s="370"/>
      <c r="C64" s="76"/>
      <c r="D64" s="373"/>
      <c r="E64" s="296"/>
      <c r="F64" s="174"/>
      <c r="G64" s="296"/>
    </row>
    <row r="65" spans="1:7" ht="18.75" thickBot="1" x14ac:dyDescent="0.4">
      <c r="A65" s="485" t="s">
        <v>7</v>
      </c>
      <c r="B65" s="486"/>
      <c r="C65" s="486"/>
      <c r="D65" s="486"/>
      <c r="E65" s="299">
        <f>SUM(E58:E63)</f>
        <v>65789.39</v>
      </c>
      <c r="F65" s="299">
        <f>SUM(F58:F63)</f>
        <v>0</v>
      </c>
      <c r="G65" s="299">
        <f>E65-F65</f>
        <v>65789.39</v>
      </c>
    </row>
  </sheetData>
  <mergeCells count="8">
    <mergeCell ref="A51:D51"/>
    <mergeCell ref="A65:D65"/>
    <mergeCell ref="A39:D39"/>
    <mergeCell ref="A1:D1"/>
    <mergeCell ref="A2:D2"/>
    <mergeCell ref="E8:G8"/>
    <mergeCell ref="A15:D15"/>
    <mergeCell ref="A27:D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PETTY CASH</vt:lpstr>
      <vt:lpstr>HKD</vt:lpstr>
      <vt:lpstr>PESO</vt:lpstr>
      <vt:lpstr>RMB</vt:lpstr>
      <vt:lpstr>TAIWAN</vt:lpstr>
      <vt:lpstr>CASH DOLLARS</vt:lpstr>
      <vt:lpstr>AUD</vt:lpstr>
      <vt:lpstr>BCA GIRO</vt:lpstr>
      <vt:lpstr>BCA GIRO 1</vt:lpstr>
      <vt:lpstr>MANDIRI GIRO</vt:lpstr>
      <vt:lpstr>PANIN GIRO</vt:lpstr>
      <vt:lpstr>PANIN USD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2026-01-05T04:20:35Z</dcterms:created>
  <dcterms:modified xsi:type="dcterms:W3CDTF">2026-05-22T07:09:37Z</dcterms:modified>
</cp:coreProperties>
</file>